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010" tabRatio="1000" activeTab="0"/>
  </bookViews>
  <sheets>
    <sheet name="COMP PESOS" sheetId="1" r:id="rId1"/>
    <sheet name="COMP DIR COND (PESOS) " sheetId="2" r:id="rId2"/>
    <sheet name="Pasivo Total" sheetId="3" state="hidden" r:id="rId3"/>
  </sheets>
  <externalReferences>
    <externalReference r:id="rId6"/>
  </externalReferences>
  <definedNames>
    <definedName name="_tdc20012">'[1]Tipos de Cambio'!$C$4</definedName>
    <definedName name="_xlnm.Print_Area" localSheetId="1">'COMP DIR COND (PESOS) '!$A$1:$L$267</definedName>
    <definedName name="_xlnm.Print_Area" localSheetId="0">'COMP PESOS'!$A$1:$M$225</definedName>
    <definedName name="_xlnm.Print_Area" localSheetId="2">'Pasivo Total'!$B$166:$E$208</definedName>
    <definedName name="compromisos">'Pasivo Total'!$B$4:$E$208</definedName>
    <definedName name="_xlnm.Print_Titles" localSheetId="1">'COMP DIR COND (PESOS) '!$1:$9</definedName>
    <definedName name="_xlnm.Print_Titles" localSheetId="0">'COMP PESOS'!$1:$8</definedName>
  </definedNames>
  <calcPr fullCalcOnLoad="1"/>
</workbook>
</file>

<file path=xl/sharedStrings.xml><?xml version="1.0" encoding="utf-8"?>
<sst xmlns="http://schemas.openxmlformats.org/spreadsheetml/2006/main" count="1248" uniqueCount="580">
  <si>
    <t>Comisión Federal de Electricidad</t>
  </si>
  <si>
    <t>(2)</t>
  </si>
  <si>
    <t>(3)</t>
  </si>
  <si>
    <t>SLT 803 NOINE</t>
  </si>
  <si>
    <t>SE 912 División Oriente</t>
  </si>
  <si>
    <t>SE 914 División Centro Sur</t>
  </si>
  <si>
    <t>RM CN Laguna Verde</t>
  </si>
  <si>
    <t>SE 1116 Transformación del Noreste</t>
  </si>
  <si>
    <t>SE 1117 Transformación de Guaymas</t>
  </si>
  <si>
    <t>SE 1120 Noroeste</t>
  </si>
  <si>
    <t>SE 1122 Golfo Norte</t>
  </si>
  <si>
    <t>SE 1124 Bajío Centro</t>
  </si>
  <si>
    <t>SE 1127 Sureste</t>
  </si>
  <si>
    <t>SE 1128 Centro Sur</t>
  </si>
  <si>
    <t>SLT 1111 Transmisión y Transformación del Central - Occidental</t>
  </si>
  <si>
    <t>SLT 1119 Transmisión y Transformación del Sureste</t>
  </si>
  <si>
    <t>SE 1212 SUR - PENINSULAR</t>
  </si>
  <si>
    <t>SE 1202 Suministro de Energía a la Zona Manzanillo</t>
  </si>
  <si>
    <t>SE 1211 NORESTE - CENTRAL</t>
  </si>
  <si>
    <t>SLT 1201 Transmisión y Transformación de Baja California</t>
  </si>
  <si>
    <t>LT Red de transmisión asociada a la CI Guerrero Negro III</t>
  </si>
  <si>
    <t>CG Los Humeros II</t>
  </si>
  <si>
    <t>SLT 1304 Transmisión y Transformación del Oriental</t>
  </si>
  <si>
    <t>SLT 1404 Subestaciones del Oriente</t>
  </si>
  <si>
    <t>SE 1421 DISTRIBUCIÓN SUR</t>
  </si>
  <si>
    <t>SE 1420 DISTRIBUCIÓN NORTE</t>
  </si>
  <si>
    <t>SE 1620 Distribución Valle de México</t>
  </si>
  <si>
    <t>Nota: Las sumas de los parciales pueden no coincidir con los totales debido al redondeo.</t>
  </si>
  <si>
    <t>SE 1121 Baja California</t>
  </si>
  <si>
    <t>SE 1123 Norte</t>
  </si>
  <si>
    <t>RM CGT Cerro Prieto (U5)</t>
  </si>
  <si>
    <t>Total</t>
  </si>
  <si>
    <t>Variación %</t>
  </si>
  <si>
    <t>( 1 )</t>
  </si>
  <si>
    <t>( 2 )</t>
  </si>
  <si>
    <t>( 4 )</t>
  </si>
  <si>
    <t>( 7 )</t>
  </si>
  <si>
    <t>( 8 )</t>
  </si>
  <si>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</si>
  <si>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</si>
  <si>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</si>
  <si>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</si>
  <si>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</si>
  <si>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</si>
  <si>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</si>
  <si>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</si>
  <si>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</si>
  <si>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</si>
  <si>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</si>
  <si>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</si>
  <si>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</si>
  <si>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</si>
  <si>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</si>
  <si>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</si>
  <si>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</si>
  <si>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</si>
  <si>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</si>
  <si>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221 Occidental</t>
  </si>
  <si>
    <t>301 Centro</t>
  </si>
  <si>
    <t>302 Sureste</t>
  </si>
  <si>
    <t>305 Centro-Oriente</t>
  </si>
  <si>
    <t>306 Sureste</t>
  </si>
  <si>
    <t>308 Noroeste</t>
  </si>
  <si>
    <t>CH</t>
  </si>
  <si>
    <t>406 Red Asociada a Tuxpan II, III y IV</t>
  </si>
  <si>
    <t>403 Noreste</t>
  </si>
  <si>
    <t>404 Noroeste-Norte</t>
  </si>
  <si>
    <t>405 Compensación Alta Tensión</t>
  </si>
  <si>
    <t>410 Sistema Nacional</t>
  </si>
  <si>
    <t>414 Norte-Occidental</t>
  </si>
  <si>
    <t>412 Compensación Norte</t>
  </si>
  <si>
    <t>503 Oriental</t>
  </si>
  <si>
    <t>Baja California Sur I</t>
  </si>
  <si>
    <t>1012 Red de Transmisión Asociada a la CCC Baja California</t>
  </si>
  <si>
    <t>611 Subtransmisión Baja California-Noroeste</t>
  </si>
  <si>
    <t>SUV</t>
  </si>
  <si>
    <t>Hermosillo Conversión de TG a CC</t>
  </si>
  <si>
    <t>Red de Transmisión Asociada a la CH El Cajón</t>
  </si>
  <si>
    <t>Presa Reguladora Amata</t>
  </si>
  <si>
    <t>RM</t>
  </si>
  <si>
    <t>Adolfo López Mateos</t>
  </si>
  <si>
    <t>Altamira</t>
  </si>
  <si>
    <t>Botello</t>
  </si>
  <si>
    <t>Carlos Rodríguez Rivero</t>
  </si>
  <si>
    <t>Dos Bocas</t>
  </si>
  <si>
    <t>Francisco Pérez Ríos</t>
  </si>
  <si>
    <t>José Aceves Pozos (Mazatlán II)</t>
  </si>
  <si>
    <t>CT Puerto Libertad</t>
  </si>
  <si>
    <t>Punta Prieta</t>
  </si>
  <si>
    <t>Salamanca</t>
  </si>
  <si>
    <t>CT Valle de México</t>
  </si>
  <si>
    <t>Norte</t>
  </si>
  <si>
    <t>705 Capacitores</t>
  </si>
  <si>
    <t>SLT</t>
  </si>
  <si>
    <t>706 Sistemas Norte</t>
  </si>
  <si>
    <t>709 Sistemas Sur</t>
  </si>
  <si>
    <t>Conversión El Encino de TG a CC</t>
  </si>
  <si>
    <t>Baja California Sur II</t>
  </si>
  <si>
    <t>CCC Tula</t>
  </si>
  <si>
    <t>CT Emilio Portes Gil Unidad 4</t>
  </si>
  <si>
    <t>CT Francisco Pérez Ríos Unidad 5</t>
  </si>
  <si>
    <t>CT Pdte. Plutarco Elías Calles Unidades 1 y 2</t>
  </si>
  <si>
    <t>812 Golfo Norte</t>
  </si>
  <si>
    <t>813 División Bajío</t>
  </si>
  <si>
    <t>801 Altiplano</t>
  </si>
  <si>
    <t>802 Tamaulipas</t>
  </si>
  <si>
    <t>CE</t>
  </si>
  <si>
    <t>La Venta II</t>
  </si>
  <si>
    <t>Red de Transmisión Asociada a la CE La Venta II</t>
  </si>
  <si>
    <t>912 División Oriente</t>
  </si>
  <si>
    <t xml:space="preserve">SE </t>
  </si>
  <si>
    <t>914 División Centro Sur</t>
  </si>
  <si>
    <t>915 Occidental</t>
  </si>
  <si>
    <t>902 Istmo</t>
  </si>
  <si>
    <t>CCC</t>
  </si>
  <si>
    <t>RFO</t>
  </si>
  <si>
    <t>Red de Fibra Óptica Proyecto Sur</t>
  </si>
  <si>
    <t>1005 Noroeste</t>
  </si>
  <si>
    <t>Infiernillo</t>
  </si>
  <si>
    <t>CT Valle de México Unidades 5, 6 y 7</t>
  </si>
  <si>
    <t>CCC El Sauz</t>
  </si>
  <si>
    <t>CT Puerto Libertad Unidades 2 y 3</t>
  </si>
  <si>
    <t>CT Punta Prieta Unidad 2</t>
  </si>
  <si>
    <t>1116 Transformación del Noreste</t>
  </si>
  <si>
    <t>1120 Noroeste</t>
  </si>
  <si>
    <t>1122 Golfo Norte</t>
  </si>
  <si>
    <t>1123 Norte</t>
  </si>
  <si>
    <t>1127 Sureste</t>
  </si>
  <si>
    <t>1201 Transmisión y Transformación de Baja California</t>
  </si>
  <si>
    <t>Fuente: Comisión Federal de Electricidad.</t>
  </si>
  <si>
    <t>303 Ixtapa - Pie de la Cuesta</t>
  </si>
  <si>
    <t>307 Noreste</t>
  </si>
  <si>
    <t>408 Naco-Nogales - Área Noroeste</t>
  </si>
  <si>
    <t>401 Occidental - Central</t>
  </si>
  <si>
    <t>Red Asociada de la Central Tamazunchale</t>
  </si>
  <si>
    <t>609 Transmisión Noroeste - Occidental</t>
  </si>
  <si>
    <t>807 Durango I</t>
  </si>
  <si>
    <t>CGT Cerro Prieto (U5)</t>
  </si>
  <si>
    <t>903 Cabo - Norte</t>
  </si>
  <si>
    <t>CT Francisco Pérez Ríos Unidades 1 y 2</t>
  </si>
  <si>
    <t>1002 Compensación y Transmisión Noreste - Sureste</t>
  </si>
  <si>
    <t>San Lorenzo Conversión de TG a CC</t>
  </si>
  <si>
    <t>Agua Prieta II (con campo solar)</t>
  </si>
  <si>
    <t>Red de Transmisión Asociada a la CE La Venta III</t>
  </si>
  <si>
    <t>1112 Transmisión y Transformación del Noroeste</t>
  </si>
  <si>
    <t>1114 Transmisión y Transformación del Oriental</t>
  </si>
  <si>
    <t>1118 Transmisión y Transformación del Norte</t>
  </si>
  <si>
    <t>CCC El Sauz Paquete 1</t>
  </si>
  <si>
    <t>Red de transmisión asociada a la CI Guerrero Negro III</t>
  </si>
  <si>
    <t>CI Guerrero Negro III</t>
  </si>
  <si>
    <t>Los Humeros II</t>
  </si>
  <si>
    <t>TG Baja California II</t>
  </si>
  <si>
    <t>1303 Transmisión y Transformación Baja - Noroeste</t>
  </si>
  <si>
    <t>Baja California Sur IV</t>
  </si>
  <si>
    <t>1323 DISTRIBUCION SUR</t>
  </si>
  <si>
    <t>1401 SEs y LTs de las Áreas Baja California y Noroeste</t>
  </si>
  <si>
    <t>CT Altamira Unidades 1 y 2</t>
  </si>
  <si>
    <t>Cogeneración Salamanca Fase I</t>
  </si>
  <si>
    <t>Centro</t>
  </si>
  <si>
    <t>Guerrero Negro IV</t>
  </si>
  <si>
    <t>TRN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</si>
  <si>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</si>
  <si>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</si>
  <si>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</si>
  <si>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</si>
  <si>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</si>
  <si>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</si>
  <si>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 xml:space="preserve">Río Bravo II </t>
  </si>
  <si>
    <t xml:space="preserve">Mexicali </t>
  </si>
  <si>
    <t>Saltillo</t>
  </si>
  <si>
    <t>Tuxpan II</t>
  </si>
  <si>
    <t>Gasoducto Cd. Pemex-Valladolid</t>
  </si>
  <si>
    <t>Altamira III y IV</t>
  </si>
  <si>
    <t xml:space="preserve">Chihuahua III </t>
  </si>
  <si>
    <t>Río Bravo III</t>
  </si>
  <si>
    <t>Tuxpan III y IV</t>
  </si>
  <si>
    <t>Río Bravo IV</t>
  </si>
  <si>
    <t>Tuxpan V</t>
  </si>
  <si>
    <t>Norte II</t>
  </si>
  <si>
    <t>La Venta III</t>
  </si>
  <si>
    <t>Oaxaca I</t>
  </si>
  <si>
    <t>Sureste I</t>
  </si>
  <si>
    <t>CCC Huinalá II</t>
  </si>
  <si>
    <t>En términos de  los artículos 107, fracción I , de la Ley Federal de Presupuesto y Responsabilidad Hacendaria y 205 de su Reglamento</t>
  </si>
  <si>
    <t xml:space="preserve">Comisión Federal de Electricidad </t>
  </si>
  <si>
    <t>Amortización ejercida</t>
  </si>
  <si>
    <t>Pasivo Directo</t>
  </si>
  <si>
    <t>Pasivo</t>
  </si>
  <si>
    <t>Nombre del Proyecto</t>
  </si>
  <si>
    <t>Suma</t>
  </si>
  <si>
    <t xml:space="preserve">Real </t>
  </si>
  <si>
    <t>Legal</t>
  </si>
  <si>
    <t>Contingente</t>
  </si>
  <si>
    <t>(4=2+3)</t>
  </si>
  <si>
    <t>(5)</t>
  </si>
  <si>
    <t>(6)</t>
  </si>
  <si>
    <t>(7=5+6)</t>
  </si>
  <si>
    <t>(8=1-4-7)</t>
  </si>
  <si>
    <t>(9=7+8)</t>
  </si>
  <si>
    <t>Cierres totales</t>
  </si>
  <si>
    <t>CG Cerro Prieto IV</t>
  </si>
  <si>
    <t xml:space="preserve">CC Chihuahua </t>
  </si>
  <si>
    <t>CCI Guerrero Negro II</t>
  </si>
  <si>
    <t>CC Monterrey II</t>
  </si>
  <si>
    <t>CD Puerto San Carlos II</t>
  </si>
  <si>
    <t>CC Rosarito III (Unidades 8 y 9)</t>
  </si>
  <si>
    <t>CT Samalayuca II</t>
  </si>
  <si>
    <t>LT 211 Cable Submarino</t>
  </si>
  <si>
    <t>LT 214 y 215 Sureste - Peninsular</t>
  </si>
  <si>
    <t>LT 216 y 217 Noroeste</t>
  </si>
  <si>
    <t>SE 212 y 213 SF6 Potencia y Distribución</t>
  </si>
  <si>
    <t>SE 218 Noroeste</t>
  </si>
  <si>
    <t>SE 219 Sureste - Peninsular</t>
  </si>
  <si>
    <t>SE 220 Oriental - Centro</t>
  </si>
  <si>
    <t>SE 221 Occidental</t>
  </si>
  <si>
    <t>LT 301 Centro</t>
  </si>
  <si>
    <t>LT 302 Sureste</t>
  </si>
  <si>
    <t>LT 303 Ixtapa - Pie de la Cuesta</t>
  </si>
  <si>
    <t>LT 304 Noroeste</t>
  </si>
  <si>
    <t>SE 305 Centro - Oriente</t>
  </si>
  <si>
    <t>SE 306 Sureste</t>
  </si>
  <si>
    <t>SE 307 Noreste</t>
  </si>
  <si>
    <t>SE 308 Noroeste</t>
  </si>
  <si>
    <t>LT 406 Red Asociada a Tuxpan II, III y IV</t>
  </si>
  <si>
    <t>LT 408 Naco - Nogales - Área Noroeste</t>
  </si>
  <si>
    <t>SE 401 Occidental - Central</t>
  </si>
  <si>
    <t>SE 403 Noreste</t>
  </si>
  <si>
    <t>SE 404 Noroeste - Norte</t>
  </si>
  <si>
    <t>SE 405 Compensación Alta Tensión</t>
  </si>
  <si>
    <t>SE 410 Sistema Nacional</t>
  </si>
  <si>
    <t>LT 414 Norte - Occidental</t>
  </si>
  <si>
    <t>SE 412 Compensación Norte</t>
  </si>
  <si>
    <t>SE 503 Oriental</t>
  </si>
  <si>
    <t>CCI Baja California Sur I</t>
  </si>
  <si>
    <t>LT 609 Transmisión Noroeste-Occidental</t>
  </si>
  <si>
    <t xml:space="preserve">LT 615 Subtransmisión Peninsular </t>
  </si>
  <si>
    <t>LT Red Asociada de Transmisión de la CCI Baja California Sur I</t>
  </si>
  <si>
    <t>LT 1012 Red de Transmisión Asociada a la CCC Baja California</t>
  </si>
  <si>
    <t>SE 611 Subtransmisión Baja California Noroeste</t>
  </si>
  <si>
    <t>LT Lineas Centro</t>
  </si>
  <si>
    <t>LT Red de Transmisión Asociada a la CH El Cajón</t>
  </si>
  <si>
    <t xml:space="preserve">LT Red de Transmisión Asociada a La Laguna II  </t>
  </si>
  <si>
    <t xml:space="preserve">LT Riviera Maya  </t>
  </si>
  <si>
    <t>PRR Presa Reguladora Amata</t>
  </si>
  <si>
    <t>RM Adolfo López  Mateos</t>
  </si>
  <si>
    <t>RM Altamira</t>
  </si>
  <si>
    <t>RM Botello</t>
  </si>
  <si>
    <t>RM Carlos Rodriguez Rivero</t>
  </si>
  <si>
    <t>RM  Dos Bocas</t>
  </si>
  <si>
    <t>RM Emilio Portes Gil</t>
  </si>
  <si>
    <t>RM Francisco Pérez Rios</t>
  </si>
  <si>
    <t>RM Huinalá</t>
  </si>
  <si>
    <t>RM Ixtaczoquitlán</t>
  </si>
  <si>
    <t>RM José Aceves Pozos (Mazatlán II)</t>
  </si>
  <si>
    <t>RM Gral. Manuel Alvarez Moreno (Manzanillo)</t>
  </si>
  <si>
    <t>RM CT Puerto Libertad</t>
  </si>
  <si>
    <t>RM Punta Prieta</t>
  </si>
  <si>
    <t>RM Salamanca</t>
  </si>
  <si>
    <t>RM CT Valle de México</t>
  </si>
  <si>
    <t>SE Norte</t>
  </si>
  <si>
    <t>SE 705 Capacitores</t>
  </si>
  <si>
    <t>SLT 709 Sistemas Sur</t>
  </si>
  <si>
    <t>CC Conversión El Encino de TG a CC</t>
  </si>
  <si>
    <t>CCI Baja California Sur II</t>
  </si>
  <si>
    <t>LT 807 Durango I</t>
  </si>
  <si>
    <t>RM CCC Tula</t>
  </si>
  <si>
    <t>RM CT Emilio Portes Gil Unidad 4</t>
  </si>
  <si>
    <t>SE 811 Noroeste</t>
  </si>
  <si>
    <t>SE  812 Golfo Norte</t>
  </si>
  <si>
    <t>SE 813 División Bajío</t>
  </si>
  <si>
    <t>SLT 801 Altiplano</t>
  </si>
  <si>
    <t>SLT 802 Tamaulipas</t>
  </si>
  <si>
    <t>SLT 806 Bajío</t>
  </si>
  <si>
    <t>CE La Venta II</t>
  </si>
  <si>
    <t>SE 911 Noreste</t>
  </si>
  <si>
    <t>SE 915 Occidental</t>
  </si>
  <si>
    <t>SLT 902 Istmo</t>
  </si>
  <si>
    <t xml:space="preserve">CCC Baja  California </t>
  </si>
  <si>
    <t xml:space="preserve">RFO Red de Fibra Óptica Proyecto Sur </t>
  </si>
  <si>
    <t>RFO Red de Fibra Óptica Proyecto Centro</t>
  </si>
  <si>
    <t>RFO Red de Fibra Óptica Proyecto Norte</t>
  </si>
  <si>
    <t xml:space="preserve">RM Infiernillo    </t>
  </si>
  <si>
    <t>RM CT Puerto Libertad Unidad 4</t>
  </si>
  <si>
    <t>RM CCC Samalayuca II</t>
  </si>
  <si>
    <t>LT Red de Transmisión Asociada a la CC San Lorenzo</t>
  </si>
  <si>
    <t>SLT 1002 Compensación y Transmisión Noreste - Sureste</t>
  </si>
  <si>
    <t>CC San Lorenzo Conversión de TG a CC</t>
  </si>
  <si>
    <t>LT Red de Transmisión Asociada a la CE La Venta III</t>
  </si>
  <si>
    <t xml:space="preserve">RM CT Puerto Libertad Unidades  2 y 3 </t>
  </si>
  <si>
    <t>RM CT Punta Prieta Unidad 2</t>
  </si>
  <si>
    <t xml:space="preserve">SUV Suministro de 970 T/H a las Centrales de Cerro Prieto </t>
  </si>
  <si>
    <t>SLT 1204 Conversión  a 400 KV Área Peninsular</t>
  </si>
  <si>
    <t xml:space="preserve">Cierres Parciales </t>
  </si>
  <si>
    <t xml:space="preserve">LT Red de Transmisión Asociada a El  Pacífico    </t>
  </si>
  <si>
    <t>SLT 702 Sureste-Peninsular</t>
  </si>
  <si>
    <t>SLT 706 Sistemas- Norte</t>
  </si>
  <si>
    <t>SLT 901 Pacífico</t>
  </si>
  <si>
    <t>SE 1005 Noroeste</t>
  </si>
  <si>
    <t>SE 1003 Subestaciones Electricas de Occidente</t>
  </si>
  <si>
    <t xml:space="preserve">SLT 1112 Transmisión y Transformación del Noroeste </t>
  </si>
  <si>
    <t>SE 1213 COMPENSACION DE REDES</t>
  </si>
  <si>
    <t>SE 1322 DISTRIBUCIÓN CENTRO</t>
  </si>
  <si>
    <t>p_/ Cifras preliminares.</t>
  </si>
  <si>
    <t>2_/  Proyectos financiados en pesos y en dólares de Estados Unidos de América.</t>
  </si>
  <si>
    <t xml:space="preserve">SE 1125 Distribucion </t>
  </si>
  <si>
    <t>Proyectos</t>
  </si>
  <si>
    <t>Costo total estimado</t>
  </si>
  <si>
    <t>Monto 
Contratado</t>
  </si>
  <si>
    <t>Comprometido al periodo</t>
  </si>
  <si>
    <t>Montos comprometidos por etapas</t>
  </si>
  <si>
    <t>Monto</t>
  </si>
  <si>
    <t>Proyectos adjudicados y/o en construcción</t>
  </si>
  <si>
    <t>Proyectos en operación</t>
  </si>
  <si>
    <t>( 3=2/1 )</t>
  </si>
  <si>
    <t>( 5=7+8 )</t>
  </si>
  <si>
    <t>( 6=5/2 )</t>
  </si>
  <si>
    <t>Inversión directa</t>
  </si>
  <si>
    <t xml:space="preserve">304 Noroeste </t>
  </si>
  <si>
    <t xml:space="preserve">Red Asociada de la Central Río Bravo III </t>
  </si>
  <si>
    <t xml:space="preserve">615 Subtransmisión Peninsular  </t>
  </si>
  <si>
    <t>Pacifico</t>
  </si>
  <si>
    <t xml:space="preserve">Lineas Centro </t>
  </si>
  <si>
    <t xml:space="preserve">Red de Transmisión Asociada a La Laguna II  </t>
  </si>
  <si>
    <t xml:space="preserve">Riviera Maya  </t>
  </si>
  <si>
    <t xml:space="preserve">Emilio Portes Gil    </t>
  </si>
  <si>
    <t>Huinala</t>
  </si>
  <si>
    <t xml:space="preserve">Ixtaczoquitlán </t>
  </si>
  <si>
    <t xml:space="preserve">708 Compensación Dinámicas Oriental -Norte   </t>
  </si>
  <si>
    <t>702 Sureste - Peninsular</t>
  </si>
  <si>
    <t xml:space="preserve">SLT </t>
  </si>
  <si>
    <t>704  Baja California-Noroeste</t>
  </si>
  <si>
    <t xml:space="preserve">LT </t>
  </si>
  <si>
    <t xml:space="preserve">RM </t>
  </si>
  <si>
    <t>811  Noroeste</t>
  </si>
  <si>
    <t>803  NOINE</t>
  </si>
  <si>
    <t>806 Bajio</t>
  </si>
  <si>
    <t xml:space="preserve">CE </t>
  </si>
  <si>
    <t>911  Noreste</t>
  </si>
  <si>
    <t>901 Pacifico</t>
  </si>
  <si>
    <t xml:space="preserve">Baja California </t>
  </si>
  <si>
    <t>Red de Fibra Óptica Proyecto  Centro</t>
  </si>
  <si>
    <t>Red de Fibra Óptica Proyecto  Norte</t>
  </si>
  <si>
    <t>CT Puerto Libertad  Unidad 4</t>
  </si>
  <si>
    <t>Red de Transmisión Asociada  a la CC San Lorenzo</t>
  </si>
  <si>
    <t>1129   Compensación redes</t>
  </si>
  <si>
    <t xml:space="preserve">1119 Transmisión y Transformación del Sureste </t>
  </si>
  <si>
    <t>Suministro de 970 t/h a las Centrales de Cerro Prieto</t>
  </si>
  <si>
    <t>1206 Conversión a 400  KV de la LT Mazatlan II - La Higuera</t>
  </si>
  <si>
    <t xml:space="preserve">1205 Compensación Oriental-Peninsular </t>
  </si>
  <si>
    <t xml:space="preserve">CCC Poza Rica </t>
  </si>
  <si>
    <t xml:space="preserve">CC </t>
  </si>
  <si>
    <t>1321  DISTRIBUCIÓN NORESTE</t>
  </si>
  <si>
    <t>N.A</t>
  </si>
  <si>
    <t xml:space="preserve">Inversión condicionada </t>
  </si>
  <si>
    <t>Altamira II</t>
  </si>
  <si>
    <t>Campeche</t>
  </si>
  <si>
    <t>La Laguna II</t>
  </si>
  <si>
    <t>Altamira V</t>
  </si>
  <si>
    <t>Tamazunchale</t>
  </si>
  <si>
    <t>Valladolid III</t>
  </si>
  <si>
    <t>CT TG Baja California II</t>
  </si>
  <si>
    <t>SE 1520 DISTRIBUCION NORTE</t>
  </si>
  <si>
    <t>1001 Red de Transmisión Baja - Nogales</t>
  </si>
  <si>
    <t>Costo de cierre</t>
  </si>
  <si>
    <t xml:space="preserve">LT Red Asociada de la Central Tamazunchale     </t>
  </si>
  <si>
    <t>CC Hermosillo Conversión de TG a CC</t>
  </si>
  <si>
    <t>SE 708 Compensación Dinámicas Oriental - Norte</t>
  </si>
  <si>
    <t>SLT 701 Occidente - Centro</t>
  </si>
  <si>
    <t>SLT 703 Noreste - Norte</t>
  </si>
  <si>
    <t>SLT 704 Baja California - Noroeste</t>
  </si>
  <si>
    <t>RM CT Francisco Pérez Ríos Unidad 5</t>
  </si>
  <si>
    <t>RM CT Pdte. Adolfo López Mateos Unidades 3, 4, 5 y 6</t>
  </si>
  <si>
    <t>LT Red de Transmisión Asociada a la CE La Venta II</t>
  </si>
  <si>
    <t>SLT 903 Cabo - Norte</t>
  </si>
  <si>
    <t>RM CT Valle de México Unidades 5, 6 y 7</t>
  </si>
  <si>
    <t>SE 1004 Compensacion Dinámica Área Central</t>
  </si>
  <si>
    <t>SLT 1001 Red de Transmisión Baja - Nogales</t>
  </si>
  <si>
    <t>LT Red de Transmisión Asociada a la CH La Yesca</t>
  </si>
  <si>
    <t>LT Red de Transmisión Asociada a la CC Agua Prieta II</t>
  </si>
  <si>
    <t>SE 1129 Compensación Redes</t>
  </si>
  <si>
    <t>SLT 1118 Transmisión y Transformación del Norte</t>
  </si>
  <si>
    <t xml:space="preserve">SE 1205 Compensación Oriental - Peninsular </t>
  </si>
  <si>
    <t>SLT Red de Transmisión Asociada a Manzanillo I U-1 y 2</t>
  </si>
  <si>
    <t>LT Red de Transmisión asociada a la CG Los Humeros II</t>
  </si>
  <si>
    <t>LT Red de Transmisión Asociada a la CCC Norte II</t>
  </si>
  <si>
    <t>SLT 1303 Transmisión y Transformación Baja - Noroeste</t>
  </si>
  <si>
    <t>CCI Baja California Sur III</t>
  </si>
  <si>
    <t>SLT 1401 SE's y LT's de las Áreas Baja California y Noroeste</t>
  </si>
  <si>
    <t>SLT 1402 Cambio de Tensión de la LT Culiacán - Los Mochis</t>
  </si>
  <si>
    <t xml:space="preserve">SE 1403 compensación Capacitiva de las Áreas Noroeste - Norte </t>
  </si>
  <si>
    <t>CH La Yesca</t>
  </si>
  <si>
    <t>SE  1110 Compensación Capacitiva del Norte</t>
  </si>
  <si>
    <t xml:space="preserve">SLT 1114 Transmisión y Transformación del Oriental </t>
  </si>
  <si>
    <t>SLT 1203 Transmisión y Transformación Oriental - Sureste</t>
  </si>
  <si>
    <t>SE 1210  NORTE - NOROESTE</t>
  </si>
  <si>
    <t xml:space="preserve">RM CCC Poza Rica </t>
  </si>
  <si>
    <t>SE 1323 DISTRIBUCIÓN SUR</t>
  </si>
  <si>
    <t>SE 1321 DISTRIBUCIÓN NORESTE</t>
  </si>
  <si>
    <t>SLT 1601 Transmisión y Transformación Noroeste-Norte</t>
  </si>
  <si>
    <t xml:space="preserve">LT 301 Centro     </t>
  </si>
  <si>
    <t xml:space="preserve">LT Red de Transmisión Asociada a la CH La Yesca    </t>
  </si>
  <si>
    <t>COMPROMISOS DE PROYECTOS DE INVERSION FINANCIADA Y CONDICIONADA RESPECTO A SU COSTO TOTAL</t>
  </si>
  <si>
    <t>PEF 2013</t>
  </si>
  <si>
    <t>219 Sureste - Peninsular</t>
  </si>
  <si>
    <t>220 Oriental - Centro</t>
  </si>
  <si>
    <t>PR</t>
  </si>
  <si>
    <t xml:space="preserve">Gral. Manuel Alvarez Moreno (Manzanillo)    </t>
  </si>
  <si>
    <t>701 Occidente - Centro</t>
  </si>
  <si>
    <t>703 Noreste - Norte</t>
  </si>
  <si>
    <t>CT Presidente Adolfo López Mateos Unidades 3, 4, 5 y 6</t>
  </si>
  <si>
    <t>CC C Samalayuca II</t>
  </si>
  <si>
    <t>1004  Compensación Dinámica Área Central</t>
  </si>
  <si>
    <t xml:space="preserve">1003 Subestaciones Eléctricas de Occidente </t>
  </si>
  <si>
    <t>Red de Transmisión asociada a la CC Agua Prieta II</t>
  </si>
  <si>
    <t xml:space="preserve">1110 Compensación Capacitiva del Norte   </t>
  </si>
  <si>
    <t xml:space="preserve">1125 Distribución   </t>
  </si>
  <si>
    <t xml:space="preserve">1203 Transmisión y Transformación Oriental - Sureste </t>
  </si>
  <si>
    <t xml:space="preserve">1202 Suministro De  Energía a la Zona Manzanillo   </t>
  </si>
  <si>
    <t>Red de Trans Asoc al proy de temp abierta y Oax II,II,IV</t>
  </si>
  <si>
    <t xml:space="preserve">CT </t>
  </si>
  <si>
    <t xml:space="preserve">1304 Transmisión y Transformación  del Oriental   </t>
  </si>
  <si>
    <t>1403 Compensación Capacitiva de las Areas Noroeste - Norte</t>
  </si>
  <si>
    <t>1601 Transmisióny Transformación Noroeste - Norte</t>
  </si>
  <si>
    <t xml:space="preserve">1604 Transmisión Ayotla-Chalco </t>
  </si>
  <si>
    <t xml:space="preserve">CCI </t>
  </si>
  <si>
    <t>1621 Distribución Norte-Sur (1a Fase)</t>
  </si>
  <si>
    <t>Los Humeros III Fase A</t>
  </si>
  <si>
    <t xml:space="preserve">1703 Conversión a 400 kV de la Riviera Maya </t>
  </si>
  <si>
    <t>1704 Interconexión Sist. Aislados Guerrero Negro Sta Rosalia</t>
  </si>
  <si>
    <t>1801 Subestaciones Baja-Noroeste</t>
  </si>
  <si>
    <t>Naco - Nogales</t>
  </si>
  <si>
    <t>Gasoducto Cd. Pemex - Valladolid</t>
  </si>
  <si>
    <t xml:space="preserve">Oaxaca II, CE Oaxaca III y CE Oaxaca IV </t>
  </si>
  <si>
    <t>1421 DISTRIBUCION SUR (3a fase)</t>
  </si>
  <si>
    <t>CG Los Azufres II y Campo Geotérmico     1_/</t>
  </si>
  <si>
    <t>CH Manuel Moreno Torres (2a Etapa)     1_/</t>
  </si>
  <si>
    <t>LT 407 Red Asociada a Altamira II, III y IV     1_/</t>
  </si>
  <si>
    <t>LT 411 Sistema Nacional     1_/</t>
  </si>
  <si>
    <t>LT Manuel Moreno Torres Red Asociada (2a. Etapa)     1_/</t>
  </si>
  <si>
    <t>SE 402 Oriental-Peninsular    1_/</t>
  </si>
  <si>
    <t>CC El Sauz Conversión de TG a CC     1_/</t>
  </si>
  <si>
    <t>LT 502 Oriental - Norte     1_/</t>
  </si>
  <si>
    <t>LT 506 Saltillo - Cañada     1_/</t>
  </si>
  <si>
    <t>LT Red Asociada de la Central Río Bravo III    1_/</t>
  </si>
  <si>
    <t>SE413 Noroeste - Occidental     1_/</t>
  </si>
  <si>
    <t>SE 504 Norte - Occidental     1_/</t>
  </si>
  <si>
    <t>LT 610 Transmisión Noroeste - Norte 1_/</t>
  </si>
  <si>
    <t>LT 612 Subtransmisión Norte - Noreste     1_/</t>
  </si>
  <si>
    <t>LT 613 Subtransmisión Occidental     1_/</t>
  </si>
  <si>
    <t>LT 614 Subtransmisión Oriental     1_/</t>
  </si>
  <si>
    <t>SE 607 Sistema Bajío-Oriental     1_/</t>
  </si>
  <si>
    <t>SUV Suministro de vapor a las Centrales de Cerro Prieto     1_/</t>
  </si>
  <si>
    <t>CH El Cajón     1_/</t>
  </si>
  <si>
    <t>LT Red de Transmisión Asociada a Altamira V    1_/</t>
  </si>
  <si>
    <t xml:space="preserve"> LT 707 Enlace Norte-Sur      1_/</t>
  </si>
  <si>
    <t>RM Carbón II     1_/</t>
  </si>
  <si>
    <t>RM Gomez Palacio      1_/</t>
  </si>
  <si>
    <t>RM Tuxpango      1_/</t>
  </si>
  <si>
    <t>RM CT Carbón II Unidades 2 y 4  1_/</t>
  </si>
  <si>
    <t>RM CT Pdte. Plutarco Elías Calles Unidades 1 y 2</t>
  </si>
  <si>
    <t>RM CT Francisco Pérez Ríos Unidades 1 y 2</t>
  </si>
  <si>
    <t>RM CCC El Saúz</t>
  </si>
  <si>
    <t>RM CCC Huinalá II</t>
  </si>
  <si>
    <t>SE 1206 Conversión a 400 KV  de la LT Mazatlán II - La Higuera</t>
  </si>
  <si>
    <t xml:space="preserve">LT Red de Trans Asoc al proy de temp abierta y Oax. II, III, IV     </t>
  </si>
  <si>
    <t xml:space="preserve">SE 1403 Compensación Capacitiva de las Áreas Noroeste - Norte </t>
  </si>
  <si>
    <t>CCC  Pacífico 1_/</t>
  </si>
  <si>
    <t>SE 1006 Central-Sur</t>
  </si>
  <si>
    <t>CC CC Repotenciación CT Manzanillo I U-1 y 2   1_/</t>
  </si>
  <si>
    <t>SE 1320 DISTRIBUCIÓN NOROESTE</t>
  </si>
  <si>
    <t>SE 1520 DISTRIBUCIÓN NORTE</t>
  </si>
  <si>
    <t xml:space="preserve"> SLT 1702 Transmisión y Transformación Baja - Noine</t>
  </si>
  <si>
    <t>* Monto del Capital Pagado Anticipadamente (Artículo 254 del Reglamento de la Ley Federal de Presupuesto y Responsabilidad Hacendaria).</t>
  </si>
  <si>
    <t xml:space="preserve">Nota:Los Costos de Cierre parcial representan una fracción del costo total de proyecto, el cual puede estar compuesto de varias fases, obras o unidades; </t>
  </si>
  <si>
    <t>una vez terminados se entregan a Comisión Federal de Electricidad para que las haga entrar en operación, independientemente de que aún quedan obras</t>
  </si>
  <si>
    <t>por culminar del mismo proyecto.</t>
  </si>
  <si>
    <t>Nota: Las sumas de los parciales pueden no coincidir con los totales debido al redondeo</t>
  </si>
  <si>
    <t>CG Los Azufres II y Campo Geotérmico     2_/</t>
  </si>
  <si>
    <t>CH Manuel Moreno Torres (2a Etapa)     2_/</t>
  </si>
  <si>
    <t>LT 407 Red Asociada a Altamira II, III y IV     2_/</t>
  </si>
  <si>
    <t>LT 411 Sistema Nacional     2_/</t>
  </si>
  <si>
    <t>LT Manuel Moreno Torres Red Asociada (2a. Etapa)     2_/</t>
  </si>
  <si>
    <t>SE 402 Oriental-Peninsular    2_/</t>
  </si>
  <si>
    <t>CC El Sauz Conversión de TG a CC     2_/</t>
  </si>
  <si>
    <t>LT 502 Oriental - Norte     2_/</t>
  </si>
  <si>
    <t>LT 506 Saltillo - Cañada     2_/</t>
  </si>
  <si>
    <t>LT Red Asociada de la Central Río Bravo III    2_/</t>
  </si>
  <si>
    <t>SE 413 Noroeste - Occidental     2_/</t>
  </si>
  <si>
    <t>SE 504 Norte - Occidental     2_/</t>
  </si>
  <si>
    <t>LT 610 Transmisión Noroeste - Norte   2_/</t>
  </si>
  <si>
    <t>LT 612 Subtransmisión Norte - Noreste     2_/</t>
  </si>
  <si>
    <t>LT 613 Subtransmisión Occidental     2_/</t>
  </si>
  <si>
    <t>LT 614 Subtransmisión Oriental     2_/</t>
  </si>
  <si>
    <t>SE 607 Sistema Bajío - Oriental     2_/</t>
  </si>
  <si>
    <t>SUV Suministro de vapor a las Centrales de Cerro Prieto     2_/</t>
  </si>
  <si>
    <t>CH El Cajón     2_/</t>
  </si>
  <si>
    <t>LT Red de Transmisión Asociada a Altamira V    2_/</t>
  </si>
  <si>
    <t xml:space="preserve"> LT 707 Enlace Norte-Sur   2_/</t>
  </si>
  <si>
    <t>RM Carbón II     2_/</t>
  </si>
  <si>
    <t>RM Gómez Palacio      2_/</t>
  </si>
  <si>
    <t>RM Tuxpango      2_/</t>
  </si>
  <si>
    <t>RM CT Carbón II Unidades 2 y 4             2_/</t>
  </si>
  <si>
    <t>CCC  Pacífico 2_/</t>
  </si>
  <si>
    <t>SE 1006 Central - Sur</t>
  </si>
  <si>
    <t>2_/ Proyectos financiados con pesos y dólares de Estados Unidos de América</t>
  </si>
  <si>
    <t>RM CCC El Sauz Paquete 1</t>
  </si>
  <si>
    <t xml:space="preserve">SLT 1405 Subest y Líneas de Transmisión de las Áreas Sureste </t>
  </si>
  <si>
    <t>SE 1521 DISTRIBUCION SUR</t>
  </si>
  <si>
    <t>Hasta 2013</t>
  </si>
  <si>
    <t>Pasivo total</t>
  </si>
  <si>
    <t>Columna1</t>
  </si>
  <si>
    <t>Columna2</t>
  </si>
  <si>
    <t>Columna3</t>
  </si>
  <si>
    <t>Columna4</t>
  </si>
  <si>
    <t>total</t>
  </si>
  <si>
    <t>parcial</t>
  </si>
  <si>
    <t>PEF 2014</t>
  </si>
  <si>
    <t>Baja California III</t>
  </si>
  <si>
    <t>Enero - Marzo</t>
  </si>
  <si>
    <t>1_/ El tipo de cambio utilizado para la presentación de la información en pesos es de $ 13.0837, el cual corresponde al cierre de marzo de 2014.</t>
  </si>
  <si>
    <t xml:space="preserve">1211 NORESTE-CENTRAL   </t>
  </si>
  <si>
    <t xml:space="preserve">1420 DISTRIBUCIÓN NORTE   </t>
  </si>
  <si>
    <t xml:space="preserve">1111 Transmisión y Transformación del Central - Occidental   </t>
  </si>
  <si>
    <t xml:space="preserve">Red  de Transmisión Asociada a el Pacifico   </t>
  </si>
  <si>
    <t xml:space="preserve">1213 COMPENSACION DE REDES   </t>
  </si>
  <si>
    <t xml:space="preserve">1204 Conversión a 400 kv del Área Peninsular   </t>
  </si>
  <si>
    <t xml:space="preserve">Red de Transmisión Asociada a Manzanillo I U-1 y 2   </t>
  </si>
  <si>
    <t xml:space="preserve">Red de transmisión asociada a la CG Los Humeros II   </t>
  </si>
  <si>
    <t xml:space="preserve">1402 Cambio de Tensión de la LT Culiacán - Los Mochis   </t>
  </si>
  <si>
    <t xml:space="preserve">1117 Transformación de Guaymas   </t>
  </si>
  <si>
    <t xml:space="preserve">Red de transmisión asociada a la CCC Norte II   </t>
  </si>
  <si>
    <t xml:space="preserve">Baja California Sur III   </t>
  </si>
  <si>
    <t xml:space="preserve">1404 Subestaciones del Oriente   </t>
  </si>
  <si>
    <t xml:space="preserve">1521 DISTRIBUCIÓN SUR (1ra fase)   </t>
  </si>
  <si>
    <t xml:space="preserve">1702 Transmisión y Transformación Baja-Noine (1a Fase)   </t>
  </si>
  <si>
    <t xml:space="preserve">Red de Transmisión Asociada a la CH La Yesca   </t>
  </si>
  <si>
    <t xml:space="preserve">CN Laguna Verde   </t>
  </si>
  <si>
    <t>En 2014</t>
  </si>
  <si>
    <r>
      <t xml:space="preserve">COMPROMISOS DE PROYECTOS DE INFRAESTRUCTURA PRODUCTIVA DE LARGO PLAZO DE INVERSIÓN DIRECTA EN OPERACIÓN      </t>
    </r>
    <r>
      <rPr>
        <b/>
        <vertAlign val="superscript"/>
        <sz val="12"/>
        <rFont val="Arial"/>
        <family val="2"/>
      </rPr>
      <t xml:space="preserve">p_/ </t>
    </r>
  </si>
  <si>
    <r>
      <t xml:space="preserve">(Cifras en millones de pesos con un decimal a precios de 2014)        </t>
    </r>
    <r>
      <rPr>
        <b/>
        <vertAlign val="superscript"/>
        <sz val="12"/>
        <rFont val="Arial"/>
        <family val="2"/>
      </rPr>
      <t>1_/</t>
    </r>
  </si>
  <si>
    <r>
      <t xml:space="preserve">ADJUDICADOS, EN CONSTRUCCIÓN Y OPERACIÓN      </t>
    </r>
    <r>
      <rPr>
        <b/>
        <vertAlign val="superscript"/>
        <sz val="12"/>
        <rFont val="Arial"/>
        <family val="2"/>
      </rPr>
      <t>p_/</t>
    </r>
  </si>
  <si>
    <r>
      <t xml:space="preserve">(Cifras en millones de pesos con un decimal a precios de 2014)      </t>
    </r>
    <r>
      <rPr>
        <b/>
        <vertAlign val="superscript"/>
        <sz val="12"/>
        <rFont val="Arial"/>
        <family val="2"/>
      </rPr>
      <t>1_/</t>
    </r>
  </si>
  <si>
    <t>1121 Baja California</t>
  </si>
  <si>
    <t>La Yesca   3_/</t>
  </si>
  <si>
    <t>1006 Central-Sur   3_/</t>
  </si>
  <si>
    <t>1124 Bajio Centro   3_/</t>
  </si>
  <si>
    <t>1128 Centro Sur   3_/</t>
  </si>
  <si>
    <t>1212 SUR-PENINSULAR   3_/</t>
  </si>
  <si>
    <t>1210 NORTE-NOROESTE   3_/</t>
  </si>
  <si>
    <t>1322 DISTRIBUCION CENTRO   3_/</t>
  </si>
  <si>
    <t>1620 Distribución Valle de México   3_/</t>
  </si>
  <si>
    <t>3_/  Se modificó el Monto Contratado, ya que el reportado en el PEF 2014 es menor al Monto Comprometido al periodo.</t>
  </si>
  <si>
    <t>% Respecto PEF 2014</t>
  </si>
  <si>
    <t>1320  DISTRIBUCIÓN NOROESTE    3_/</t>
  </si>
  <si>
    <t>Los Azufres II y Campo Geotérmico      2_/</t>
  </si>
  <si>
    <t>Manuel Moreno Torres (2a Etapa)     2_/</t>
  </si>
  <si>
    <t xml:space="preserve"> 407 Red Asociada a Altamira II, III y IV     2_/</t>
  </si>
  <si>
    <t>411 Sistema Nacional     2_/</t>
  </si>
  <si>
    <t>Manuel Moreno Torres Red Asociada (2a. Etapa)     2_/</t>
  </si>
  <si>
    <t>402 Oriental - Peninsular      2_/</t>
  </si>
  <si>
    <t>El Sauz Conversión de TG a CC      2_/</t>
  </si>
  <si>
    <t>502 Oriental - Norte     2_/</t>
  </si>
  <si>
    <t>506 Saltillo - Cañada     2_/</t>
  </si>
  <si>
    <t>413 Noroeste - Occidental      2_/</t>
  </si>
  <si>
    <t>504 Norte - Occidental      2_/</t>
  </si>
  <si>
    <t>610 Transmisión Noroeste - Norte     2_/</t>
  </si>
  <si>
    <t>612 Subtransmisión Norte - Noreste     2_/</t>
  </si>
  <si>
    <t>613 Subtransmisión Occidental     2_/</t>
  </si>
  <si>
    <t>614 Subtransmisión Oriental      2_/</t>
  </si>
  <si>
    <t>Red Asociada de Transmisión de la CCI Baja California Sur I     2_/</t>
  </si>
  <si>
    <t>607 Sistema Bajío - Oriental      2_/</t>
  </si>
  <si>
    <t>Suministro de Vapor a las centrales de Cerro Prieto      2_/</t>
  </si>
  <si>
    <t>El Cajón      2_/</t>
  </si>
  <si>
    <t>Red de Transmisión Asociada a Altamira V      2_/</t>
  </si>
  <si>
    <t xml:space="preserve">707 Enlace Norte - Sur     </t>
  </si>
  <si>
    <t>Carbón II      2_/</t>
  </si>
  <si>
    <t>Gómez Palacio     2_/</t>
  </si>
  <si>
    <t>Tuxpango       2_/</t>
  </si>
  <si>
    <t>CT Carbón II Unidades 2 y 4      2_/</t>
  </si>
  <si>
    <t>CC  Repotenciación CT Manzanillo I U-1 y 2   2_/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</si>
</sst>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[Red]\(#,##0.0\)"/>
    <numFmt numFmtId="165" formatCode="_(* #,##0.00_);_(* \(#,##0.00\);_(* &quot;-&quot;??_);_(@_)"/>
    <numFmt numFmtId="166" formatCode="_-* #,##0.0_-;\-* #,##0.0_-;_-* &quot;-&quot;??_-;_-@_-"/>
    <numFmt numFmtId="167" formatCode="#,##0.0;[Red]#,##0.0"/>
    <numFmt numFmtId="168" formatCode="0.0"/>
    <numFmt numFmtId="169" formatCode="#,##0.0"/>
    <numFmt numFmtId="170" formatCode="#,##0.0_ ;[Red]\-#,##0.0\ "/>
    <numFmt numFmtId="171" formatCode="General_)"/>
    <numFmt numFmtId="172" formatCode="#,##0.00;[Red]\(#,##0.00\)"/>
    <numFmt numFmtId="173" formatCode="_-* #,##0.0000_-;\-* #,##0.0000_-;_-* &quot;-&quot;??_-;_-@_-"/>
    <numFmt numFmtId="174" formatCode="#,##0.0;[Red]\(#,##0.0\)"/>
    <numFmt numFmtId="175" formatCode="#,##0.00_ ;[Red]\-#,##0.00\ "/>
    <numFmt numFmtId="176" formatCode="#,##0.0_ ;\-#,##0.0\ "/>
    <numFmt numFmtId="177" formatCode="_-[$€-2]* #,##0.00_-;\-[$€-2]* #,##0.00_-;_-[$€-2]* &quot;-&quot;??_-"/>
    <numFmt numFmtId="178" formatCode="#,##0.00000000000000000000000000_ ;\-#,##0.00000000000000000000000000\ "/>
    <numFmt numFmtId="179" formatCode="_-* #,##0.000_-;\-* #,##0.000_-;_-* &quot;-&quot;??_-;_-@_-"/>
    <numFmt numFmtId="180" formatCode="d\-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sz val="6.5"/>
      <name val="Arial"/>
      <family val="2"/>
    </font>
    <font>
      <sz val="10"/>
      <color indexed="8"/>
      <name val="MS Sans Serif"/>
      <family val="2"/>
    </font>
    <font>
      <sz val="11"/>
      <color indexed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Narrow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 Narrow"/>
      <family val="2"/>
    </font>
    <font>
      <sz val="11"/>
      <color rgb="FF9C6500"/>
      <name val="Calibri"/>
      <family val="2"/>
    </font>
    <font>
      <sz val="9"/>
      <color theme="1"/>
      <name val="Verdan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0" tint="-0.1499900072813034"/>
      <name val="Arial"/>
      <family val="2"/>
    </font>
    <font>
      <sz val="11"/>
      <color theme="1"/>
      <name val="Arial"/>
      <family val="2"/>
    </font>
    <font>
      <sz val="11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69" fontId="2" fillId="0" borderId="0">
      <alignment/>
      <protection/>
    </xf>
    <xf numFmtId="176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6" fontId="2" fillId="0" borderId="0">
      <alignment/>
      <protection/>
    </xf>
    <xf numFmtId="177" fontId="2" fillId="0" borderId="0">
      <alignment/>
      <protection/>
    </xf>
    <xf numFmtId="176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67" fontId="2" fillId="0" borderId="0">
      <alignment/>
      <protection/>
    </xf>
    <xf numFmtId="168" fontId="2" fillId="0" borderId="0">
      <alignment/>
      <protection/>
    </xf>
    <xf numFmtId="167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167" fontId="2" fillId="0" borderId="0">
      <alignment/>
      <protection/>
    </xf>
    <xf numFmtId="176" fontId="2" fillId="0" borderId="0">
      <alignment/>
      <protection/>
    </xf>
    <xf numFmtId="168" fontId="2" fillId="0" borderId="0">
      <alignment/>
      <protection/>
    </xf>
    <xf numFmtId="176" fontId="2" fillId="0" borderId="0">
      <alignment/>
      <protection/>
    </xf>
    <xf numFmtId="169" fontId="2" fillId="0" borderId="0">
      <alignment/>
      <protection/>
    </xf>
    <xf numFmtId="176" fontId="2" fillId="0" borderId="0">
      <alignment/>
      <protection/>
    </xf>
    <xf numFmtId="169" fontId="2" fillId="0" borderId="0">
      <alignment/>
      <protection/>
    </xf>
    <xf numFmtId="176" fontId="2" fillId="0" borderId="0">
      <alignment/>
      <protection/>
    </xf>
    <xf numFmtId="168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9" fontId="2" fillId="0" borderId="0">
      <alignment/>
      <protection/>
    </xf>
    <xf numFmtId="0" fontId="0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180" fontId="2" fillId="0" borderId="0">
      <alignment/>
      <protection/>
    </xf>
    <xf numFmtId="177" fontId="2" fillId="0" borderId="0">
      <alignment/>
      <protection/>
    </xf>
    <xf numFmtId="177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178">
    <xf numFmtId="0" fontId="0" fillId="0" borderId="0" xfId="0" applyFont="1" applyAlignment="1">
      <alignment/>
    </xf>
    <xf numFmtId="0" fontId="6" fillId="0" borderId="0" xfId="174" applyFont="1" applyAlignment="1">
      <alignment vertical="center"/>
      <protection/>
    </xf>
    <xf numFmtId="0" fontId="2" fillId="0" borderId="0" xfId="174" applyFont="1" applyAlignment="1">
      <alignment vertical="center"/>
      <protection/>
    </xf>
    <xf numFmtId="0" fontId="2" fillId="0" borderId="0" xfId="174" applyFont="1" applyFill="1" applyAlignment="1">
      <alignment vertical="center"/>
      <protection/>
    </xf>
    <xf numFmtId="0" fontId="7" fillId="0" borderId="0" xfId="174" applyFont="1" applyFill="1" applyAlignment="1">
      <alignment vertical="center"/>
      <protection/>
    </xf>
    <xf numFmtId="0" fontId="7" fillId="0" borderId="0" xfId="174" applyFont="1" applyFill="1" applyBorder="1" applyAlignment="1">
      <alignment vertical="center"/>
      <protection/>
    </xf>
    <xf numFmtId="0" fontId="3" fillId="0" borderId="0" xfId="174" applyFont="1" applyFill="1" applyAlignment="1">
      <alignment vertical="center"/>
      <protection/>
    </xf>
    <xf numFmtId="0" fontId="3" fillId="0" borderId="0" xfId="174" applyFont="1" applyAlignment="1">
      <alignment vertical="center"/>
      <protection/>
    </xf>
    <xf numFmtId="0" fontId="3" fillId="0" borderId="0" xfId="174" applyFont="1" applyFill="1" applyBorder="1" applyAlignment="1">
      <alignment vertical="center"/>
      <protection/>
    </xf>
    <xf numFmtId="166" fontId="2" fillId="0" borderId="0" xfId="92" applyNumberFormat="1" applyFont="1" applyAlignment="1">
      <alignment vertical="center"/>
    </xf>
    <xf numFmtId="166" fontId="3" fillId="0" borderId="0" xfId="92" applyNumberFormat="1" applyFont="1" applyFill="1" applyAlignment="1">
      <alignment vertical="center"/>
    </xf>
    <xf numFmtId="169" fontId="3" fillId="0" borderId="0" xfId="174" applyNumberFormat="1" applyFont="1" applyFill="1" applyAlignment="1">
      <alignment vertical="center"/>
      <protection/>
    </xf>
    <xf numFmtId="166" fontId="2" fillId="0" borderId="0" xfId="92" applyNumberFormat="1" applyFont="1" applyFill="1" applyAlignment="1">
      <alignment vertical="center"/>
    </xf>
    <xf numFmtId="166" fontId="2" fillId="0" borderId="0" xfId="92" applyNumberFormat="1" applyFont="1" applyFill="1" applyBorder="1" applyAlignment="1">
      <alignment vertical="center"/>
    </xf>
    <xf numFmtId="166" fontId="9" fillId="0" borderId="0" xfId="92" applyNumberFormat="1" applyFont="1" applyAlignment="1">
      <alignment vertical="center"/>
    </xf>
    <xf numFmtId="166" fontId="9" fillId="0" borderId="0" xfId="92" applyNumberFormat="1" applyFont="1" applyFill="1" applyAlignment="1">
      <alignment vertical="center"/>
    </xf>
    <xf numFmtId="169" fontId="7" fillId="0" borderId="0" xfId="174" applyNumberFormat="1" applyFont="1" applyFill="1" applyAlignment="1">
      <alignment vertical="center"/>
      <protection/>
    </xf>
    <xf numFmtId="166" fontId="57" fillId="0" borderId="0" xfId="103" applyNumberFormat="1" applyFont="1" applyFill="1" applyBorder="1" applyAlignment="1">
      <alignment vertical="center"/>
    </xf>
    <xf numFmtId="169" fontId="2" fillId="0" borderId="0" xfId="174" applyNumberFormat="1" applyFont="1" applyFill="1" applyAlignment="1">
      <alignment vertical="center"/>
      <protection/>
    </xf>
    <xf numFmtId="164" fontId="7" fillId="0" borderId="0" xfId="178" applyNumberFormat="1" applyFont="1" applyFill="1" applyAlignment="1">
      <alignment vertical="center"/>
      <protection/>
    </xf>
    <xf numFmtId="0" fontId="2" fillId="33" borderId="0" xfId="174" applyFont="1" applyFill="1" applyAlignment="1">
      <alignment vertical="center"/>
      <protection/>
    </xf>
    <xf numFmtId="166" fontId="7" fillId="0" borderId="0" xfId="92" applyNumberFormat="1" applyFont="1" applyFill="1" applyAlignment="1">
      <alignment vertical="center"/>
    </xf>
    <xf numFmtId="166" fontId="7" fillId="0" borderId="0" xfId="92" applyNumberFormat="1" applyFont="1" applyFill="1" applyBorder="1" applyAlignment="1">
      <alignment vertical="center"/>
    </xf>
    <xf numFmtId="166" fontId="9" fillId="0" borderId="0" xfId="92" applyNumberFormat="1" applyFont="1" applyFill="1" applyBorder="1" applyAlignment="1">
      <alignment vertical="center"/>
    </xf>
    <xf numFmtId="170" fontId="3" fillId="0" borderId="0" xfId="174" applyNumberFormat="1" applyFont="1" applyFill="1" applyAlignment="1">
      <alignment vertical="center"/>
      <protection/>
    </xf>
    <xf numFmtId="0" fontId="8" fillId="0" borderId="0" xfId="174" applyFont="1" applyFill="1" applyAlignment="1">
      <alignment vertical="center"/>
      <protection/>
    </xf>
    <xf numFmtId="169" fontId="7" fillId="0" borderId="0" xfId="174" applyNumberFormat="1" applyFont="1" applyFill="1" applyBorder="1" applyAlignment="1">
      <alignment vertical="center"/>
      <protection/>
    </xf>
    <xf numFmtId="173" fontId="58" fillId="0" borderId="0" xfId="92" applyNumberFormat="1" applyFont="1" applyAlignment="1">
      <alignment vertical="center"/>
    </xf>
    <xf numFmtId="166" fontId="6" fillId="0" borderId="0" xfId="92" applyNumberFormat="1" applyFont="1" applyAlignment="1">
      <alignment vertical="center"/>
    </xf>
    <xf numFmtId="0" fontId="8" fillId="0" borderId="10" xfId="174" applyFont="1" applyFill="1" applyBorder="1" applyAlignment="1">
      <alignment horizontal="center" vertical="center"/>
      <protection/>
    </xf>
    <xf numFmtId="0" fontId="8" fillId="0" borderId="10" xfId="174" applyFont="1" applyFill="1" applyBorder="1" applyAlignment="1">
      <alignment vertical="center" wrapText="1"/>
      <protection/>
    </xf>
    <xf numFmtId="164" fontId="8" fillId="0" borderId="10" xfId="174" applyNumberFormat="1" applyFont="1" applyFill="1" applyBorder="1" applyAlignment="1">
      <alignment vertical="center"/>
      <protection/>
    </xf>
    <xf numFmtId="4" fontId="8" fillId="0" borderId="10" xfId="174" applyNumberFormat="1" applyFont="1" applyFill="1" applyBorder="1" applyAlignment="1">
      <alignment horizontal="right" vertical="center"/>
      <protection/>
    </xf>
    <xf numFmtId="0" fontId="9" fillId="0" borderId="0" xfId="174" applyFont="1" applyAlignment="1">
      <alignment vertical="center"/>
      <protection/>
    </xf>
    <xf numFmtId="166" fontId="56" fillId="0" borderId="0" xfId="92" applyNumberFormat="1" applyFont="1" applyAlignment="1">
      <alignment/>
    </xf>
    <xf numFmtId="166" fontId="0" fillId="0" borderId="0" xfId="92" applyNumberFormat="1" applyFont="1" applyAlignment="1">
      <alignment/>
    </xf>
    <xf numFmtId="170" fontId="0" fillId="0" borderId="0" xfId="92" applyNumberFormat="1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7" fillId="0" borderId="0" xfId="174" applyFont="1" applyFill="1" applyAlignment="1">
      <alignment horizontal="left" vertical="center"/>
      <protection/>
    </xf>
    <xf numFmtId="0" fontId="14" fillId="34" borderId="0" xfId="174" applyFont="1" applyFill="1" applyAlignment="1">
      <alignment vertical="center"/>
      <protection/>
    </xf>
    <xf numFmtId="0" fontId="14" fillId="34" borderId="0" xfId="174" applyFont="1" applyFill="1" applyBorder="1" applyAlignment="1">
      <alignment vertical="center"/>
      <protection/>
    </xf>
    <xf numFmtId="0" fontId="17" fillId="0" borderId="0" xfId="174" applyFont="1" applyFill="1" applyBorder="1" applyAlignment="1">
      <alignment horizontal="center" vertical="center"/>
      <protection/>
    </xf>
    <xf numFmtId="0" fontId="17" fillId="0" borderId="10" xfId="174" applyFont="1" applyFill="1" applyBorder="1" applyAlignment="1" quotePrefix="1">
      <alignment horizontal="center" vertical="center"/>
      <protection/>
    </xf>
    <xf numFmtId="0" fontId="17" fillId="0" borderId="10" xfId="174" applyFont="1" applyFill="1" applyBorder="1" applyAlignment="1">
      <alignment horizontal="center" vertical="center"/>
      <protection/>
    </xf>
    <xf numFmtId="0" fontId="6" fillId="0" borderId="11" xfId="174" applyFont="1" applyFill="1" applyBorder="1" applyAlignment="1">
      <alignment vertical="center"/>
      <protection/>
    </xf>
    <xf numFmtId="0" fontId="14" fillId="0" borderId="11" xfId="174" applyFont="1" applyFill="1" applyBorder="1" applyAlignment="1">
      <alignment horizontal="center" vertical="center"/>
      <protection/>
    </xf>
    <xf numFmtId="169" fontId="14" fillId="0" borderId="11" xfId="174" applyNumberFormat="1" applyFont="1" applyFill="1" applyBorder="1" applyAlignment="1">
      <alignment horizontal="right" vertical="center"/>
      <protection/>
    </xf>
    <xf numFmtId="0" fontId="14" fillId="0" borderId="0" xfId="174" applyFont="1" applyFill="1" applyBorder="1" applyAlignment="1">
      <alignment vertical="center"/>
      <protection/>
    </xf>
    <xf numFmtId="0" fontId="14" fillId="0" borderId="0" xfId="174" applyFont="1" applyFill="1" applyBorder="1" applyAlignment="1">
      <alignment vertical="center" wrapText="1"/>
      <protection/>
    </xf>
    <xf numFmtId="169" fontId="14" fillId="0" borderId="0" xfId="174" applyNumberFormat="1" applyFont="1" applyFill="1" applyBorder="1" applyAlignment="1">
      <alignment vertical="center" wrapText="1"/>
      <protection/>
    </xf>
    <xf numFmtId="169" fontId="14" fillId="0" borderId="0" xfId="174" applyNumberFormat="1" applyFont="1" applyFill="1" applyBorder="1" applyAlignment="1">
      <alignment horizontal="right" vertical="center"/>
      <protection/>
    </xf>
    <xf numFmtId="1" fontId="6" fillId="0" borderId="0" xfId="174" applyNumberFormat="1" applyFont="1" applyFill="1" applyBorder="1" applyAlignment="1">
      <alignment horizontal="center" vertical="center"/>
      <protection/>
    </xf>
    <xf numFmtId="0" fontId="6" fillId="0" borderId="0" xfId="174" applyNumberFormat="1" applyFont="1" applyFill="1" applyBorder="1" applyAlignment="1">
      <alignment horizontal="left" vertical="center" wrapText="1"/>
      <protection/>
    </xf>
    <xf numFmtId="169" fontId="6" fillId="0" borderId="0" xfId="174" applyNumberFormat="1" applyFont="1" applyFill="1" applyBorder="1" applyAlignment="1">
      <alignment vertical="center"/>
      <protection/>
    </xf>
    <xf numFmtId="169" fontId="59" fillId="0" borderId="0" xfId="0" applyNumberFormat="1" applyFont="1" applyFill="1" applyAlignment="1">
      <alignment vertical="center"/>
    </xf>
    <xf numFmtId="164" fontId="6" fillId="0" borderId="0" xfId="174" applyNumberFormat="1" applyFont="1" applyFill="1" applyBorder="1" applyAlignment="1">
      <alignment vertical="center"/>
      <protection/>
    </xf>
    <xf numFmtId="0" fontId="6" fillId="0" borderId="0" xfId="174" applyNumberFormat="1" applyFont="1" applyFill="1" applyBorder="1" applyAlignment="1">
      <alignment horizontal="left" vertical="center"/>
      <protection/>
    </xf>
    <xf numFmtId="169" fontId="59" fillId="0" borderId="0" xfId="0" applyNumberFormat="1" applyFont="1" applyFill="1" applyBorder="1" applyAlignment="1">
      <alignment vertical="center"/>
    </xf>
    <xf numFmtId="1" fontId="6" fillId="0" borderId="10" xfId="174" applyNumberFormat="1" applyFont="1" applyFill="1" applyBorder="1" applyAlignment="1">
      <alignment horizontal="center" vertical="center"/>
      <protection/>
    </xf>
    <xf numFmtId="0" fontId="6" fillId="0" borderId="10" xfId="174" applyNumberFormat="1" applyFont="1" applyFill="1" applyBorder="1" applyAlignment="1">
      <alignment horizontal="left" vertical="center" wrapText="1"/>
      <protection/>
    </xf>
    <xf numFmtId="169" fontId="6" fillId="0" borderId="10" xfId="174" applyNumberFormat="1" applyFont="1" applyFill="1" applyBorder="1" applyAlignment="1">
      <alignment vertical="center"/>
      <protection/>
    </xf>
    <xf numFmtId="169" fontId="59" fillId="0" borderId="10" xfId="0" applyNumberFormat="1" applyFont="1" applyFill="1" applyBorder="1" applyAlignment="1">
      <alignment vertical="center"/>
    </xf>
    <xf numFmtId="164" fontId="6" fillId="0" borderId="10" xfId="174" applyNumberFormat="1" applyFont="1" applyFill="1" applyBorder="1" applyAlignment="1">
      <alignment vertical="center"/>
      <protection/>
    </xf>
    <xf numFmtId="1" fontId="6" fillId="0" borderId="11" xfId="174" applyNumberFormat="1" applyFont="1" applyFill="1" applyBorder="1" applyAlignment="1">
      <alignment horizontal="center" vertical="center"/>
      <protection/>
    </xf>
    <xf numFmtId="0" fontId="6" fillId="0" borderId="11" xfId="174" applyNumberFormat="1" applyFont="1" applyFill="1" applyBorder="1" applyAlignment="1">
      <alignment horizontal="left" vertical="center" wrapText="1"/>
      <protection/>
    </xf>
    <xf numFmtId="169" fontId="6" fillId="0" borderId="11" xfId="174" applyNumberFormat="1" applyFont="1" applyFill="1" applyBorder="1" applyAlignment="1">
      <alignment vertical="center"/>
      <protection/>
    </xf>
    <xf numFmtId="169" fontId="59" fillId="0" borderId="11" xfId="0" applyNumberFormat="1" applyFont="1" applyFill="1" applyBorder="1" applyAlignment="1">
      <alignment vertical="center"/>
    </xf>
    <xf numFmtId="164" fontId="6" fillId="0" borderId="11" xfId="174" applyNumberFormat="1" applyFont="1" applyFill="1" applyBorder="1" applyAlignment="1">
      <alignment vertical="center"/>
      <protection/>
    </xf>
    <xf numFmtId="0" fontId="6" fillId="0" borderId="0" xfId="105" applyNumberFormat="1" applyFont="1" applyFill="1" applyBorder="1" applyAlignment="1">
      <alignment horizontal="left" vertical="center"/>
    </xf>
    <xf numFmtId="0" fontId="17" fillId="0" borderId="0" xfId="174" applyNumberFormat="1" applyFont="1" applyFill="1" applyBorder="1" applyAlignment="1">
      <alignment horizontal="left" vertical="center" wrapText="1"/>
      <protection/>
    </xf>
    <xf numFmtId="0" fontId="17" fillId="0" borderId="10" xfId="174" applyNumberFormat="1" applyFont="1" applyFill="1" applyBorder="1" applyAlignment="1">
      <alignment horizontal="left" vertical="center" wrapText="1"/>
      <protection/>
    </xf>
    <xf numFmtId="0" fontId="17" fillId="0" borderId="11" xfId="174" applyNumberFormat="1" applyFont="1" applyFill="1" applyBorder="1" applyAlignment="1">
      <alignment horizontal="left" vertical="center" wrapText="1"/>
      <protection/>
    </xf>
    <xf numFmtId="0" fontId="6" fillId="0" borderId="0" xfId="102" applyNumberFormat="1" applyFont="1" applyFill="1" applyBorder="1" applyAlignment="1">
      <alignment horizontal="left" vertical="center"/>
    </xf>
    <xf numFmtId="0" fontId="6" fillId="0" borderId="0" xfId="102" applyNumberFormat="1" applyFont="1" applyFill="1" applyBorder="1" applyAlignment="1">
      <alignment horizontal="left" vertical="center" wrapText="1"/>
    </xf>
    <xf numFmtId="1" fontId="17" fillId="0" borderId="0" xfId="174" applyNumberFormat="1" applyFont="1" applyFill="1" applyBorder="1" applyAlignment="1">
      <alignment horizontal="center" vertical="center"/>
      <protection/>
    </xf>
    <xf numFmtId="0" fontId="17" fillId="0" borderId="0" xfId="174" applyNumberFormat="1" applyFont="1" applyFill="1" applyBorder="1" applyAlignment="1">
      <alignment horizontal="left" vertical="center"/>
      <protection/>
    </xf>
    <xf numFmtId="0" fontId="6" fillId="0" borderId="0" xfId="102" applyNumberFormat="1" applyFont="1" applyFill="1" applyBorder="1" applyAlignment="1">
      <alignment vertical="center"/>
    </xf>
    <xf numFmtId="0" fontId="6" fillId="0" borderId="0" xfId="174" applyFont="1" applyFill="1" applyBorder="1" applyAlignment="1">
      <alignment horizontal="center" vertical="center"/>
      <protection/>
    </xf>
    <xf numFmtId="0" fontId="14" fillId="0" borderId="0" xfId="174" applyNumberFormat="1" applyFont="1" applyFill="1" applyBorder="1" applyAlignment="1">
      <alignment horizontal="left" vertical="center" wrapText="1"/>
      <protection/>
    </xf>
    <xf numFmtId="166" fontId="6" fillId="0" borderId="0" xfId="92" applyNumberFormat="1" applyFont="1" applyFill="1" applyAlignment="1">
      <alignment vertical="center"/>
    </xf>
    <xf numFmtId="0" fontId="6" fillId="0" borderId="0" xfId="174" applyFont="1" applyFill="1" applyAlignment="1">
      <alignment vertical="center"/>
      <protection/>
    </xf>
    <xf numFmtId="169" fontId="6" fillId="0" borderId="0" xfId="174" applyNumberFormat="1" applyFont="1" applyFill="1" applyAlignment="1">
      <alignment vertical="center"/>
      <protection/>
    </xf>
    <xf numFmtId="43" fontId="6" fillId="0" borderId="0" xfId="174" applyNumberFormat="1" applyFont="1" applyFill="1" applyAlignment="1">
      <alignment vertical="center"/>
      <protection/>
    </xf>
    <xf numFmtId="166" fontId="6" fillId="0" borderId="0" xfId="92" applyNumberFormat="1" applyFont="1" applyFill="1" applyBorder="1" applyAlignment="1">
      <alignment vertical="center"/>
    </xf>
    <xf numFmtId="0" fontId="6" fillId="0" borderId="0" xfId="174" applyFont="1" applyFill="1" applyBorder="1" applyAlignment="1">
      <alignment vertical="center"/>
      <protection/>
    </xf>
    <xf numFmtId="166" fontId="18" fillId="0" borderId="0" xfId="92" applyNumberFormat="1" applyFont="1" applyFill="1" applyBorder="1" applyAlignment="1">
      <alignment vertical="center"/>
    </xf>
    <xf numFmtId="0" fontId="18" fillId="0" borderId="0" xfId="174" applyFont="1" applyFill="1" applyBorder="1" applyAlignment="1">
      <alignment vertical="center"/>
      <protection/>
    </xf>
    <xf numFmtId="0" fontId="7" fillId="0" borderId="0" xfId="174" applyFont="1" applyFill="1" applyAlignment="1">
      <alignment horizontal="justify" vertical="center"/>
      <protection/>
    </xf>
    <xf numFmtId="0" fontId="7" fillId="35" borderId="0" xfId="174" applyFont="1" applyFill="1" applyBorder="1" applyAlignment="1">
      <alignment horizontal="left" vertical="center"/>
      <protection/>
    </xf>
    <xf numFmtId="0" fontId="7" fillId="0" borderId="0" xfId="174" applyFont="1" applyFill="1" applyBorder="1" applyAlignment="1">
      <alignment horizontal="justify" vertical="center"/>
      <protection/>
    </xf>
    <xf numFmtId="166" fontId="7" fillId="0" borderId="0" xfId="92" applyNumberFormat="1" applyFont="1" applyAlignment="1">
      <alignment vertical="center"/>
    </xf>
    <xf numFmtId="0" fontId="15" fillId="34" borderId="0" xfId="174" applyFont="1" applyFill="1" applyAlignment="1">
      <alignment/>
      <protection/>
    </xf>
    <xf numFmtId="0" fontId="15" fillId="34" borderId="0" xfId="174" applyFont="1" applyFill="1" applyAlignment="1">
      <alignment wrapText="1"/>
      <protection/>
    </xf>
    <xf numFmtId="169" fontId="19" fillId="0" borderId="0" xfId="174" applyNumberFormat="1" applyFont="1" applyFill="1" applyAlignment="1">
      <alignment horizontal="right" vertical="center" wrapText="1"/>
      <protection/>
    </xf>
    <xf numFmtId="170" fontId="19" fillId="0" borderId="0" xfId="174" applyNumberFormat="1" applyFont="1" applyFill="1" applyBorder="1" applyAlignment="1">
      <alignment horizontal="right" vertical="center"/>
      <protection/>
    </xf>
    <xf numFmtId="0" fontId="6" fillId="0" borderId="0" xfId="174" applyFont="1" applyFill="1" applyBorder="1" applyAlignment="1">
      <alignment horizontal="left" vertical="center"/>
      <protection/>
    </xf>
    <xf numFmtId="170" fontId="6" fillId="0" borderId="0" xfId="174" applyNumberFormat="1" applyFont="1" applyFill="1" applyBorder="1" applyAlignment="1">
      <alignment horizontal="right" vertical="center"/>
      <protection/>
    </xf>
    <xf numFmtId="170" fontId="17" fillId="0" borderId="0" xfId="174" applyNumberFormat="1" applyFont="1" applyFill="1" applyBorder="1" applyAlignment="1">
      <alignment horizontal="right" vertical="center"/>
      <protection/>
    </xf>
    <xf numFmtId="0" fontId="6" fillId="0" borderId="10" xfId="174" applyFont="1" applyFill="1" applyBorder="1" applyAlignment="1">
      <alignment horizontal="left" vertical="center"/>
      <protection/>
    </xf>
    <xf numFmtId="170" fontId="6" fillId="0" borderId="10" xfId="174" applyNumberFormat="1" applyFont="1" applyFill="1" applyBorder="1" applyAlignment="1">
      <alignment horizontal="right" vertical="center"/>
      <protection/>
    </xf>
    <xf numFmtId="170" fontId="17" fillId="0" borderId="10" xfId="174" applyNumberFormat="1" applyFont="1" applyFill="1" applyBorder="1" applyAlignment="1">
      <alignment horizontal="right" vertical="center"/>
      <protection/>
    </xf>
    <xf numFmtId="0" fontId="6" fillId="0" borderId="11" xfId="174" applyFont="1" applyFill="1" applyBorder="1" applyAlignment="1">
      <alignment horizontal="left" vertical="center"/>
      <protection/>
    </xf>
    <xf numFmtId="170" fontId="6" fillId="0" borderId="11" xfId="174" applyNumberFormat="1" applyFont="1" applyFill="1" applyBorder="1" applyAlignment="1">
      <alignment horizontal="right" vertical="center"/>
      <protection/>
    </xf>
    <xf numFmtId="170" fontId="17" fillId="0" borderId="11" xfId="174" applyNumberFormat="1" applyFont="1" applyFill="1" applyBorder="1" applyAlignment="1">
      <alignment horizontal="right" vertical="center"/>
      <protection/>
    </xf>
    <xf numFmtId="170" fontId="6" fillId="0" borderId="0" xfId="174" applyNumberFormat="1" applyFont="1" applyFill="1" applyBorder="1" applyAlignment="1">
      <alignment vertical="center"/>
      <protection/>
    </xf>
    <xf numFmtId="0" fontId="17" fillId="0" borderId="0" xfId="174" applyFont="1" applyFill="1" applyBorder="1" applyAlignment="1">
      <alignment horizontal="left" vertical="center"/>
      <protection/>
    </xf>
    <xf numFmtId="164" fontId="19" fillId="0" borderId="0" xfId="174" applyNumberFormat="1" applyFont="1" applyFill="1" applyBorder="1" applyAlignment="1">
      <alignment horizontal="right" vertical="center"/>
      <protection/>
    </xf>
    <xf numFmtId="170" fontId="6" fillId="0" borderId="0" xfId="174" applyNumberFormat="1" applyFont="1" applyFill="1" applyAlignment="1">
      <alignment vertical="center"/>
      <protection/>
    </xf>
    <xf numFmtId="0" fontId="58" fillId="0" borderId="0" xfId="174" applyFont="1" applyFill="1" applyAlignment="1">
      <alignment/>
      <protection/>
    </xf>
    <xf numFmtId="0" fontId="60" fillId="0" borderId="0" xfId="174" applyFont="1" applyFill="1" applyAlignment="1">
      <alignment/>
      <protection/>
    </xf>
    <xf numFmtId="0" fontId="13" fillId="0" borderId="0" xfId="174" applyFont="1" applyAlignment="1">
      <alignment/>
      <protection/>
    </xf>
    <xf numFmtId="0" fontId="17" fillId="35" borderId="0" xfId="174" applyFont="1" applyFill="1" applyBorder="1" applyAlignment="1">
      <alignment horizontal="center" vertical="center" wrapText="1"/>
      <protection/>
    </xf>
    <xf numFmtId="0" fontId="17" fillId="35" borderId="10" xfId="174" applyFont="1" applyFill="1" applyBorder="1" applyAlignment="1" quotePrefix="1">
      <alignment horizontal="center" vertical="center"/>
      <protection/>
    </xf>
    <xf numFmtId="0" fontId="17" fillId="35" borderId="10" xfId="174" applyFont="1" applyFill="1" applyBorder="1" applyAlignment="1">
      <alignment horizontal="center" vertical="center"/>
      <protection/>
    </xf>
    <xf numFmtId="0" fontId="17" fillId="35" borderId="10" xfId="174" applyFont="1" applyFill="1" applyBorder="1" applyAlignment="1">
      <alignment horizontal="center" vertical="center" wrapText="1"/>
      <protection/>
    </xf>
    <xf numFmtId="169" fontId="19" fillId="0" borderId="0" xfId="174" applyNumberFormat="1" applyFont="1" applyFill="1" applyAlignment="1">
      <alignment horizontal="right" vertical="center"/>
      <protection/>
    </xf>
    <xf numFmtId="0" fontId="19" fillId="0" borderId="0" xfId="174" applyFont="1" applyFill="1" applyBorder="1" applyAlignment="1">
      <alignment vertical="center"/>
      <protection/>
    </xf>
    <xf numFmtId="169" fontId="19" fillId="0" borderId="0" xfId="174" applyNumberFormat="1" applyFont="1" applyFill="1" applyBorder="1" applyAlignment="1">
      <alignment horizontal="right" vertical="center"/>
      <protection/>
    </xf>
    <xf numFmtId="169" fontId="19" fillId="0" borderId="0" xfId="174" applyNumberFormat="1" applyFont="1" applyFill="1" applyBorder="1" applyAlignment="1">
      <alignment horizontal="right" vertical="center" wrapText="1"/>
      <protection/>
    </xf>
    <xf numFmtId="1" fontId="6" fillId="0" borderId="0" xfId="174" applyNumberFormat="1" applyFont="1" applyFill="1" applyBorder="1" applyAlignment="1">
      <alignment horizontal="center" vertical="center" wrapText="1"/>
      <protection/>
    </xf>
    <xf numFmtId="0" fontId="6" fillId="0" borderId="0" xfId="174" applyNumberFormat="1" applyFont="1" applyFill="1" applyBorder="1" applyAlignment="1">
      <alignment vertical="center"/>
      <protection/>
    </xf>
    <xf numFmtId="169" fontId="6" fillId="0" borderId="0" xfId="174" applyNumberFormat="1" applyFont="1" applyFill="1" applyBorder="1" applyAlignment="1">
      <alignment horizontal="right" vertical="center"/>
      <protection/>
    </xf>
    <xf numFmtId="174" fontId="17" fillId="0" borderId="0" xfId="174" applyNumberFormat="1" applyFont="1" applyFill="1" applyBorder="1" applyAlignment="1">
      <alignment horizontal="right" vertical="center"/>
      <protection/>
    </xf>
    <xf numFmtId="174" fontId="17" fillId="0" borderId="0" xfId="174" applyNumberFormat="1" applyFont="1" applyFill="1" applyBorder="1" applyAlignment="1">
      <alignment horizontal="right" vertical="center" wrapText="1"/>
      <protection/>
    </xf>
    <xf numFmtId="169" fontId="17" fillId="0" borderId="0" xfId="174" applyNumberFormat="1" applyFont="1" applyFill="1" applyBorder="1" applyAlignment="1">
      <alignment horizontal="right" vertical="center"/>
      <protection/>
    </xf>
    <xf numFmtId="43" fontId="6" fillId="0" borderId="0" xfId="92" applyFont="1" applyFill="1" applyAlignment="1">
      <alignment vertical="center"/>
    </xf>
    <xf numFmtId="175" fontId="6" fillId="0" borderId="0" xfId="174" applyNumberFormat="1" applyFont="1" applyFill="1" applyAlignment="1">
      <alignment vertical="center"/>
      <protection/>
    </xf>
    <xf numFmtId="0" fontId="6" fillId="0" borderId="0" xfId="174" applyNumberFormat="1" applyFont="1" applyFill="1" applyBorder="1" applyAlignment="1" applyProtection="1">
      <alignment vertical="center"/>
      <protection/>
    </xf>
    <xf numFmtId="1" fontId="6" fillId="0" borderId="10" xfId="174" applyNumberFormat="1" applyFont="1" applyFill="1" applyBorder="1" applyAlignment="1">
      <alignment horizontal="center" vertical="center" wrapText="1"/>
      <protection/>
    </xf>
    <xf numFmtId="0" fontId="6" fillId="0" borderId="10" xfId="174" applyNumberFormat="1" applyFont="1" applyFill="1" applyBorder="1" applyAlignment="1">
      <alignment vertical="center"/>
      <protection/>
    </xf>
    <xf numFmtId="169" fontId="6" fillId="0" borderId="10" xfId="174" applyNumberFormat="1" applyFont="1" applyFill="1" applyBorder="1" applyAlignment="1">
      <alignment horizontal="right" vertical="center"/>
      <protection/>
    </xf>
    <xf numFmtId="174" fontId="17" fillId="0" borderId="10" xfId="174" applyNumberFormat="1" applyFont="1" applyFill="1" applyBorder="1" applyAlignment="1">
      <alignment horizontal="right" vertical="center"/>
      <protection/>
    </xf>
    <xf numFmtId="174" fontId="17" fillId="0" borderId="10" xfId="174" applyNumberFormat="1" applyFont="1" applyFill="1" applyBorder="1" applyAlignment="1">
      <alignment horizontal="right" vertical="center" wrapText="1"/>
      <protection/>
    </xf>
    <xf numFmtId="169" fontId="17" fillId="0" borderId="10" xfId="174" applyNumberFormat="1" applyFont="1" applyFill="1" applyBorder="1" applyAlignment="1">
      <alignment horizontal="right" vertical="center"/>
      <protection/>
    </xf>
    <xf numFmtId="1" fontId="6" fillId="0" borderId="11" xfId="174" applyNumberFormat="1" applyFont="1" applyFill="1" applyBorder="1" applyAlignment="1">
      <alignment horizontal="center" vertical="center" wrapText="1"/>
      <protection/>
    </xf>
    <xf numFmtId="0" fontId="6" fillId="0" borderId="11" xfId="174" applyNumberFormat="1" applyFont="1" applyFill="1" applyBorder="1" applyAlignment="1">
      <alignment vertical="center"/>
      <protection/>
    </xf>
    <xf numFmtId="169" fontId="6" fillId="0" borderId="11" xfId="174" applyNumberFormat="1" applyFont="1" applyFill="1" applyBorder="1" applyAlignment="1">
      <alignment horizontal="right" vertical="center"/>
      <protection/>
    </xf>
    <xf numFmtId="174" fontId="17" fillId="0" borderId="11" xfId="174" applyNumberFormat="1" applyFont="1" applyFill="1" applyBorder="1" applyAlignment="1">
      <alignment horizontal="right" vertical="center"/>
      <protection/>
    </xf>
    <xf numFmtId="174" fontId="17" fillId="0" borderId="11" xfId="174" applyNumberFormat="1" applyFont="1" applyFill="1" applyBorder="1" applyAlignment="1">
      <alignment horizontal="right" vertical="center" wrapText="1"/>
      <protection/>
    </xf>
    <xf numFmtId="169" fontId="17" fillId="0" borderId="11" xfId="174" applyNumberFormat="1" applyFont="1" applyFill="1" applyBorder="1" applyAlignment="1">
      <alignment horizontal="right" vertical="center"/>
      <protection/>
    </xf>
    <xf numFmtId="0" fontId="6" fillId="0" borderId="0" xfId="174" applyFont="1" applyFill="1" applyBorder="1" applyAlignment="1">
      <alignment vertical="center" wrapText="1"/>
      <protection/>
    </xf>
    <xf numFmtId="1" fontId="17" fillId="0" borderId="0" xfId="174" applyNumberFormat="1" applyFont="1" applyFill="1" applyBorder="1" applyAlignment="1">
      <alignment horizontal="center" vertical="center" wrapText="1"/>
      <protection/>
    </xf>
    <xf numFmtId="0" fontId="17" fillId="0" borderId="0" xfId="174" applyNumberFormat="1" applyFont="1" applyFill="1" applyBorder="1" applyAlignment="1">
      <alignment horizontal="center" vertical="center"/>
      <protection/>
    </xf>
    <xf numFmtId="0" fontId="17" fillId="0" borderId="0" xfId="174" applyNumberFormat="1" applyFont="1" applyFill="1" applyBorder="1" applyAlignment="1">
      <alignment vertical="center"/>
      <protection/>
    </xf>
    <xf numFmtId="0" fontId="17" fillId="0" borderId="0" xfId="174" applyFont="1" applyFill="1" applyBorder="1" applyAlignment="1">
      <alignment vertical="center" wrapText="1"/>
      <protection/>
    </xf>
    <xf numFmtId="1" fontId="17" fillId="0" borderId="10" xfId="174" applyNumberFormat="1" applyFont="1" applyFill="1" applyBorder="1" applyAlignment="1">
      <alignment horizontal="center" vertical="center" wrapText="1"/>
      <protection/>
    </xf>
    <xf numFmtId="0" fontId="17" fillId="0" borderId="10" xfId="174" applyNumberFormat="1" applyFont="1" applyFill="1" applyBorder="1" applyAlignment="1">
      <alignment vertical="center"/>
      <protection/>
    </xf>
    <xf numFmtId="1" fontId="17" fillId="0" borderId="11" xfId="174" applyNumberFormat="1" applyFont="1" applyFill="1" applyBorder="1" applyAlignment="1">
      <alignment horizontal="center" vertical="center" wrapText="1"/>
      <protection/>
    </xf>
    <xf numFmtId="0" fontId="17" fillId="0" borderId="11" xfId="174" applyNumberFormat="1" applyFont="1" applyFill="1" applyBorder="1" applyAlignment="1">
      <alignment vertical="center"/>
      <protection/>
    </xf>
    <xf numFmtId="3" fontId="6" fillId="0" borderId="0" xfId="174" applyNumberFormat="1" applyFont="1" applyFill="1" applyBorder="1" applyAlignment="1">
      <alignment vertical="center"/>
      <protection/>
    </xf>
    <xf numFmtId="0" fontId="14" fillId="0" borderId="0" xfId="174" applyFont="1" applyFill="1" applyBorder="1" applyAlignment="1">
      <alignment horizontal="left" vertical="center"/>
      <protection/>
    </xf>
    <xf numFmtId="0" fontId="14" fillId="0" borderId="0" xfId="174" applyNumberFormat="1" applyFont="1" applyFill="1" applyBorder="1" applyAlignment="1">
      <alignment vertical="center"/>
      <protection/>
    </xf>
    <xf numFmtId="174" fontId="19" fillId="0" borderId="0" xfId="174" applyNumberFormat="1" applyFont="1" applyFill="1" applyBorder="1" applyAlignment="1">
      <alignment horizontal="right" vertical="center"/>
      <protection/>
    </xf>
    <xf numFmtId="172" fontId="19" fillId="0" borderId="0" xfId="174" applyNumberFormat="1" applyFont="1" applyFill="1" applyBorder="1" applyAlignment="1">
      <alignment horizontal="right" vertical="center" wrapText="1"/>
      <protection/>
    </xf>
    <xf numFmtId="172" fontId="17" fillId="0" borderId="0" xfId="174" applyNumberFormat="1" applyFont="1" applyFill="1" applyBorder="1" applyAlignment="1">
      <alignment horizontal="right" vertical="center" wrapText="1"/>
      <protection/>
    </xf>
    <xf numFmtId="0" fontId="6" fillId="0" borderId="10" xfId="174" applyFont="1" applyFill="1" applyBorder="1" applyAlignment="1">
      <alignment vertical="center"/>
      <protection/>
    </xf>
    <xf numFmtId="172" fontId="17" fillId="0" borderId="10" xfId="174" applyNumberFormat="1" applyFont="1" applyFill="1" applyBorder="1" applyAlignment="1">
      <alignment horizontal="right" vertical="center" wrapText="1"/>
      <protection/>
    </xf>
    <xf numFmtId="172" fontId="17" fillId="0" borderId="11" xfId="174" applyNumberFormat="1" applyFont="1" applyFill="1" applyBorder="1" applyAlignment="1">
      <alignment horizontal="right" vertical="center" wrapText="1"/>
      <protection/>
    </xf>
    <xf numFmtId="0" fontId="17" fillId="0" borderId="10" xfId="174" applyNumberFormat="1" applyFont="1" applyFill="1" applyBorder="1" applyAlignment="1">
      <alignment horizontal="left" vertical="center"/>
      <protection/>
    </xf>
    <xf numFmtId="0" fontId="17" fillId="35" borderId="0" xfId="174" applyFont="1" applyFill="1" applyBorder="1" applyAlignment="1">
      <alignment horizontal="center" vertical="center" wrapText="1"/>
      <protection/>
    </xf>
    <xf numFmtId="0" fontId="6" fillId="0" borderId="10" xfId="174" applyNumberFormat="1" applyFont="1" applyFill="1" applyBorder="1" applyAlignment="1">
      <alignment horizontal="left" vertical="center"/>
      <protection/>
    </xf>
    <xf numFmtId="0" fontId="6" fillId="0" borderId="11" xfId="174" applyNumberFormat="1" applyFont="1" applyFill="1" applyBorder="1" applyAlignment="1">
      <alignment horizontal="left" vertical="center"/>
      <protection/>
    </xf>
    <xf numFmtId="0" fontId="17" fillId="0" borderId="11" xfId="174" applyNumberFormat="1" applyFont="1" applyFill="1" applyBorder="1" applyAlignment="1">
      <alignment horizontal="left" vertical="center"/>
      <protection/>
    </xf>
    <xf numFmtId="0" fontId="17" fillId="0" borderId="0" xfId="174" applyFont="1" applyFill="1" applyBorder="1" applyAlignment="1">
      <alignment horizontal="center" vertical="center"/>
      <protection/>
    </xf>
    <xf numFmtId="0" fontId="17" fillId="0" borderId="10" xfId="174" applyFont="1" applyFill="1" applyBorder="1" applyAlignment="1">
      <alignment horizontal="center" vertical="center"/>
      <protection/>
    </xf>
    <xf numFmtId="0" fontId="17" fillId="0" borderId="0" xfId="174" applyFont="1" applyFill="1" applyBorder="1" applyAlignment="1">
      <alignment horizontal="center" vertical="center" wrapText="1"/>
      <protection/>
    </xf>
    <xf numFmtId="0" fontId="7" fillId="0" borderId="0" xfId="174" applyFont="1" applyFill="1" applyAlignment="1">
      <alignment vertical="center"/>
      <protection/>
    </xf>
    <xf numFmtId="0" fontId="7" fillId="0" borderId="0" xfId="174" applyFont="1" applyFill="1" applyBorder="1" applyAlignment="1">
      <alignment horizontal="justify" vertical="center"/>
      <protection/>
    </xf>
    <xf numFmtId="0" fontId="7" fillId="0" borderId="0" xfId="174" applyFont="1" applyFill="1" applyAlignment="1">
      <alignment horizontal="justify" vertical="center"/>
      <protection/>
    </xf>
    <xf numFmtId="0" fontId="19" fillId="0" borderId="0" xfId="174" applyFont="1" applyFill="1" applyBorder="1" applyAlignment="1">
      <alignment horizontal="center" vertical="center"/>
      <protection/>
    </xf>
    <xf numFmtId="0" fontId="10" fillId="0" borderId="0" xfId="174" applyFont="1" applyFill="1" applyAlignment="1">
      <alignment vertical="center"/>
      <protection/>
    </xf>
    <xf numFmtId="0" fontId="7" fillId="0" borderId="0" xfId="174" applyFont="1" applyFill="1" applyAlignment="1">
      <alignment horizontal="left" vertical="center" wrapText="1"/>
      <protection/>
    </xf>
    <xf numFmtId="0" fontId="17" fillId="35" borderId="0" xfId="174" applyFont="1" applyFill="1" applyBorder="1" applyAlignment="1">
      <alignment horizontal="center" vertical="center"/>
      <protection/>
    </xf>
    <xf numFmtId="0" fontId="17" fillId="35" borderId="10" xfId="174" applyFont="1" applyFill="1" applyBorder="1" applyAlignment="1">
      <alignment horizontal="center" vertical="center"/>
      <protection/>
    </xf>
    <xf numFmtId="0" fontId="17" fillId="35" borderId="10" xfId="174" applyFont="1" applyFill="1" applyBorder="1" applyAlignment="1">
      <alignment horizontal="center" vertical="center" wrapText="1"/>
      <protection/>
    </xf>
    <xf numFmtId="0" fontId="17" fillId="35" borderId="0" xfId="174" applyFont="1" applyFill="1" applyBorder="1" applyAlignment="1">
      <alignment horizontal="center" vertical="center" wrapText="1"/>
      <protection/>
    </xf>
  </cellXfs>
  <cellStyles count="305">
    <cellStyle name="Normal" xfId="0"/>
    <cellStyle name="=C:\WINNT\SYSTEM32\COMMAND.COM" xfId="15"/>
    <cellStyle name="=C:\WINNT\SYSTEM32\COMMAND.COM 10" xfId="16"/>
    <cellStyle name="=C:\WINNT\SYSTEM32\COMMAND.COM 10 2" xfId="17"/>
    <cellStyle name="=C:\WINNT\SYSTEM32\COMMAND.COM 11" xfId="18"/>
    <cellStyle name="=C:\WINNT\SYSTEM32\COMMAND.COM 12" xfId="19"/>
    <cellStyle name="=C:\WINNT\SYSTEM32\COMMAND.COM 13" xfId="20"/>
    <cellStyle name="=C:\WINNT\SYSTEM32\COMMAND.COM 14" xfId="21"/>
    <cellStyle name="=C:\WINNT\SYSTEM32\COMMAND.COM 15" xfId="22"/>
    <cellStyle name="=C:\WINNT\SYSTEM32\COMMAND.COM 16" xfId="23"/>
    <cellStyle name="=C:\WINNT\SYSTEM32\COMMAND.COM 17" xfId="24"/>
    <cellStyle name="=C:\WINNT\SYSTEM32\COMMAND.COM 18" xfId="25"/>
    <cellStyle name="=C:\WINNT\SYSTEM32\COMMAND.COM 18 2" xfId="26"/>
    <cellStyle name="=C:\WINNT\SYSTEM32\COMMAND.COM 19" xfId="27"/>
    <cellStyle name="=C:\WINNT\SYSTEM32\COMMAND.COM 2" xfId="28"/>
    <cellStyle name="=C:\WINNT\SYSTEM32\COMMAND.COM 2 2" xfId="29"/>
    <cellStyle name="=C:\WINNT\SYSTEM32\COMMAND.COM 2 3" xfId="30"/>
    <cellStyle name="=C:\WINNT\SYSTEM32\COMMAND.COM 2 4" xfId="31"/>
    <cellStyle name="=C:\WINNT\SYSTEM32\COMMAND.COM 2 5" xfId="32"/>
    <cellStyle name="=C:\WINNT\SYSTEM32\COMMAND.COM 2 6" xfId="33"/>
    <cellStyle name="=C:\WINNT\SYSTEM32\COMMAND.COM 2 7" xfId="34"/>
    <cellStyle name="=C:\WINNT\SYSTEM32\COMMAND.COM 2 8" xfId="35"/>
    <cellStyle name="=C:\WINNT\SYSTEM32\COMMAND.COM 2 9" xfId="36"/>
    <cellStyle name="=C:\WINNT\SYSTEM32\COMMAND.COM 3" xfId="37"/>
    <cellStyle name="=C:\WINNT\SYSTEM32\COMMAND.COM 3 2" xfId="38"/>
    <cellStyle name="=C:\WINNT\SYSTEM32\COMMAND.COM 4" xfId="39"/>
    <cellStyle name="=C:\WINNT\SYSTEM32\COMMAND.COM 4 2" xfId="40"/>
    <cellStyle name="=C:\WINNT\SYSTEM32\COMMAND.COM 5" xfId="41"/>
    <cellStyle name="=C:\WINNT\SYSTEM32\COMMAND.COM 5 2" xfId="42"/>
    <cellStyle name="=C:\WINNT\SYSTEM32\COMMAND.COM 6" xfId="43"/>
    <cellStyle name="=C:\WINNT\SYSTEM32\COMMAND.COM 6 2" xfId="44"/>
    <cellStyle name="=C:\WINNT\SYSTEM32\COMMAND.COM 7" xfId="45"/>
    <cellStyle name="=C:\WINNT\SYSTEM32\COMMAND.COM 7 2" xfId="46"/>
    <cellStyle name="=C:\WINNT\SYSTEM32\COMMAND.COM 8" xfId="47"/>
    <cellStyle name="=C:\WINNT\SYSTEM32\COMMAND.COM 8 2" xfId="48"/>
    <cellStyle name="=C:\WINNT\SYSTEM32\COMMAND.COM 9" xfId="49"/>
    <cellStyle name="=C:\WINNT\SYSTEM32\COMMAND.COM 9 2" xfId="50"/>
    <cellStyle name="=C:\WINNT\SYSTEM32\COMMAND.COM_CIGF_5 A PPTO MOD  (1)" xfId="51"/>
    <cellStyle name="20% - Énfasis1" xfId="52"/>
    <cellStyle name="20% - Énfasis2" xfId="53"/>
    <cellStyle name="20% - Énfasis3" xfId="54"/>
    <cellStyle name="20% - Énfasis4" xfId="55"/>
    <cellStyle name="20% - Énfasis5" xfId="56"/>
    <cellStyle name="20% - Énfasis6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Énfasis1" xfId="64"/>
    <cellStyle name="60% - Énfasis2" xfId="65"/>
    <cellStyle name="60% - Énfasis3" xfId="66"/>
    <cellStyle name="60% - Énfasis4" xfId="67"/>
    <cellStyle name="60% - Énfasis5" xfId="68"/>
    <cellStyle name="60% - Énfasis6" xfId="69"/>
    <cellStyle name="Buena" xfId="70"/>
    <cellStyle name="Cálculo" xfId="71"/>
    <cellStyle name="Celda de comprobación" xfId="72"/>
    <cellStyle name="Celda vinculada" xfId="73"/>
    <cellStyle name="Encabezado 4" xfId="74"/>
    <cellStyle name="Énfasis1" xfId="75"/>
    <cellStyle name="Énfasis2" xfId="76"/>
    <cellStyle name="Énfasis3" xfId="77"/>
    <cellStyle name="Énfasis4" xfId="78"/>
    <cellStyle name="Énfasis5" xfId="79"/>
    <cellStyle name="Énfasis6" xfId="80"/>
    <cellStyle name="Entrada" xfId="81"/>
    <cellStyle name="Euro" xfId="82"/>
    <cellStyle name="Euro 2" xfId="83"/>
    <cellStyle name="Euro 3" xfId="84"/>
    <cellStyle name="Euro 4" xfId="85"/>
    <cellStyle name="Euro 5" xfId="86"/>
    <cellStyle name="Euro 6" xfId="87"/>
    <cellStyle name="Euro 7" xfId="88"/>
    <cellStyle name="Euro 8" xfId="89"/>
    <cellStyle name="Euro 9" xfId="90"/>
    <cellStyle name="Incorrecto" xfId="91"/>
    <cellStyle name="Comma" xfId="92"/>
    <cellStyle name="Comma [0]" xfId="93"/>
    <cellStyle name="Millares 10" xfId="94"/>
    <cellStyle name="Millares 11" xfId="95"/>
    <cellStyle name="Millares 11 2" xfId="96"/>
    <cellStyle name="Millares 12" xfId="97"/>
    <cellStyle name="Millares 13" xfId="98"/>
    <cellStyle name="Millares 14" xfId="99"/>
    <cellStyle name="Millares 2" xfId="100"/>
    <cellStyle name="Millares 2 2" xfId="101"/>
    <cellStyle name="Millares 2 2 2" xfId="102"/>
    <cellStyle name="Millares 2 2 3" xfId="103"/>
    <cellStyle name="Millares 2 3" xfId="104"/>
    <cellStyle name="Millares 2_Avance f y f CFE dlls" xfId="105"/>
    <cellStyle name="Millares 3" xfId="106"/>
    <cellStyle name="Millares 3 2" xfId="107"/>
    <cellStyle name="Millares 3 3" xfId="108"/>
    <cellStyle name="Millares 3 4" xfId="109"/>
    <cellStyle name="Millares 3 5" xfId="110"/>
    <cellStyle name="Millares 3 6" xfId="111"/>
    <cellStyle name="Millares 3 7" xfId="112"/>
    <cellStyle name="Millares 3 8" xfId="113"/>
    <cellStyle name="Millares 3 9" xfId="114"/>
    <cellStyle name="Millares 4" xfId="115"/>
    <cellStyle name="Millares 4 2" xfId="116"/>
    <cellStyle name="Millares 4 2 2" xfId="117"/>
    <cellStyle name="Millares 4 3" xfId="118"/>
    <cellStyle name="Millares 4 3 2" xfId="119"/>
    <cellStyle name="Millares 4 4" xfId="120"/>
    <cellStyle name="Millares 4 4 2" xfId="121"/>
    <cellStyle name="Millares 4 5" xfId="122"/>
    <cellStyle name="Millares 4 5 2" xfId="123"/>
    <cellStyle name="Millares 4 6" xfId="124"/>
    <cellStyle name="Millares 4 6 2" xfId="125"/>
    <cellStyle name="Millares 4 7" xfId="126"/>
    <cellStyle name="Millares 4 7 2" xfId="127"/>
    <cellStyle name="Millares 4 8" xfId="128"/>
    <cellStyle name="Millares 4 8 2" xfId="129"/>
    <cellStyle name="Millares 4 9" xfId="130"/>
    <cellStyle name="Millares 5" xfId="131"/>
    <cellStyle name="Millares 5 2" xfId="132"/>
    <cellStyle name="Millares 5 2 2" xfId="133"/>
    <cellStyle name="Millares 5 3" xfId="134"/>
    <cellStyle name="Millares 5 3 2" xfId="135"/>
    <cellStyle name="Millares 5 4" xfId="136"/>
    <cellStyle name="Millares 5 4 2" xfId="137"/>
    <cellStyle name="Millares 5 5" xfId="138"/>
    <cellStyle name="Millares 5 5 2" xfId="139"/>
    <cellStyle name="Millares 5 6" xfId="140"/>
    <cellStyle name="Millares 5 6 2" xfId="141"/>
    <cellStyle name="Millares 5 7" xfId="142"/>
    <cellStyle name="Millares 5 7 2" xfId="143"/>
    <cellStyle name="Millares 5 8" xfId="144"/>
    <cellStyle name="Millares 5 8 2" xfId="145"/>
    <cellStyle name="Millares 5 9" xfId="146"/>
    <cellStyle name="Millares 6" xfId="147"/>
    <cellStyle name="Millares 7" xfId="148"/>
    <cellStyle name="Millares 8" xfId="149"/>
    <cellStyle name="Millares 9" xfId="150"/>
    <cellStyle name="Currency" xfId="151"/>
    <cellStyle name="Currency [0]" xfId="152"/>
    <cellStyle name="Moneda 2" xfId="153"/>
    <cellStyle name="Moneda 2 2" xfId="154"/>
    <cellStyle name="Moneda 2 3" xfId="155"/>
    <cellStyle name="Moneda 2 4" xfId="156"/>
    <cellStyle name="Moneda 2 5" xfId="157"/>
    <cellStyle name="Moneda 2 6" xfId="158"/>
    <cellStyle name="Moneda 2 7" xfId="159"/>
    <cellStyle name="Moneda 2 8" xfId="160"/>
    <cellStyle name="Moneda 2 9" xfId="161"/>
    <cellStyle name="Neutral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7" xfId="170"/>
    <cellStyle name="Normal 18" xfId="171"/>
    <cellStyle name="Normal 19" xfId="172"/>
    <cellStyle name="Normal 19 2" xfId="173"/>
    <cellStyle name="Normal 2" xfId="174"/>
    <cellStyle name="Normal 2 10" xfId="175"/>
    <cellStyle name="Normal 2 11" xfId="176"/>
    <cellStyle name="Normal 2 2" xfId="177"/>
    <cellStyle name="Normal 2 2 2" xfId="178"/>
    <cellStyle name="Normal 2 2 3" xfId="179"/>
    <cellStyle name="Normal 2 2 4" xfId="180"/>
    <cellStyle name="Normal 2 2 5" xfId="181"/>
    <cellStyle name="Normal 2 2 6" xfId="182"/>
    <cellStyle name="Normal 2 2 7" xfId="183"/>
    <cellStyle name="Normal 2 2 8" xfId="184"/>
    <cellStyle name="Normal 2 2 9" xfId="185"/>
    <cellStyle name="Normal 2 3" xfId="186"/>
    <cellStyle name="Normal 2 4" xfId="187"/>
    <cellStyle name="Normal 2 5" xfId="188"/>
    <cellStyle name="Normal 2 6" xfId="189"/>
    <cellStyle name="Normal 2 7" xfId="190"/>
    <cellStyle name="Normal 2 8" xfId="191"/>
    <cellStyle name="Normal 2 9" xfId="192"/>
    <cellStyle name="Normal 2_Hoja1" xfId="193"/>
    <cellStyle name="Normal 20" xfId="194"/>
    <cellStyle name="Normal 21" xfId="195"/>
    <cellStyle name="Normal 22" xfId="196"/>
    <cellStyle name="Normal 22 10" xfId="197"/>
    <cellStyle name="Normal 22 11" xfId="198"/>
    <cellStyle name="Normal 22 12" xfId="199"/>
    <cellStyle name="Normal 22 13" xfId="200"/>
    <cellStyle name="Normal 22 14" xfId="201"/>
    <cellStyle name="Normal 22 15" xfId="202"/>
    <cellStyle name="Normal 22 16" xfId="203"/>
    <cellStyle name="Normal 22 17" xfId="204"/>
    <cellStyle name="Normal 22 18" xfId="205"/>
    <cellStyle name="Normal 22 19" xfId="206"/>
    <cellStyle name="Normal 22 2" xfId="207"/>
    <cellStyle name="Normal 22 20" xfId="208"/>
    <cellStyle name="Normal 22 21" xfId="209"/>
    <cellStyle name="Normal 22 22" xfId="210"/>
    <cellStyle name="Normal 22 23" xfId="211"/>
    <cellStyle name="Normal 22 24" xfId="212"/>
    <cellStyle name="Normal 22 25" xfId="213"/>
    <cellStyle name="Normal 22 26" xfId="214"/>
    <cellStyle name="Normal 22 27" xfId="215"/>
    <cellStyle name="Normal 22 28" xfId="216"/>
    <cellStyle name="Normal 22 29" xfId="217"/>
    <cellStyle name="Normal 22 3" xfId="218"/>
    <cellStyle name="Normal 22 30" xfId="219"/>
    <cellStyle name="Normal 22 31" xfId="220"/>
    <cellStyle name="Normal 22 32" xfId="221"/>
    <cellStyle name="Normal 22 33" xfId="222"/>
    <cellStyle name="Normal 22 34" xfId="223"/>
    <cellStyle name="Normal 22 35" xfId="224"/>
    <cellStyle name="Normal 22 4" xfId="225"/>
    <cellStyle name="Normal 22 5" xfId="226"/>
    <cellStyle name="Normal 22 6" xfId="227"/>
    <cellStyle name="Normal 22 7" xfId="228"/>
    <cellStyle name="Normal 22 8" xfId="229"/>
    <cellStyle name="Normal 22 9" xfId="230"/>
    <cellStyle name="Normal 23" xfId="231"/>
    <cellStyle name="Normal 24" xfId="232"/>
    <cellStyle name="Normal 25" xfId="233"/>
    <cellStyle name="Normal 26" xfId="234"/>
    <cellStyle name="Normal 27" xfId="235"/>
    <cellStyle name="Normal 3" xfId="236"/>
    <cellStyle name="Normal 3 2" xfId="237"/>
    <cellStyle name="Normal 3 3" xfId="238"/>
    <cellStyle name="Normal 3 4" xfId="239"/>
    <cellStyle name="Normal 3 5" xfId="240"/>
    <cellStyle name="Normal 3 6" xfId="241"/>
    <cellStyle name="Normal 3 7" xfId="242"/>
    <cellStyle name="Normal 3 8" xfId="243"/>
    <cellStyle name="Normal 3 9" xfId="244"/>
    <cellStyle name="Normal 4" xfId="245"/>
    <cellStyle name="Normal 4 2" xfId="246"/>
    <cellStyle name="Normal 4 2 2" xfId="247"/>
    <cellStyle name="Normal 4 3" xfId="248"/>
    <cellStyle name="Normal 4 3 2" xfId="249"/>
    <cellStyle name="Normal 4 4" xfId="250"/>
    <cellStyle name="Normal 4 4 2" xfId="251"/>
    <cellStyle name="Normal 4 5" xfId="252"/>
    <cellStyle name="Normal 4 5 2" xfId="253"/>
    <cellStyle name="Normal 4 6" xfId="254"/>
    <cellStyle name="Normal 4 6 2" xfId="255"/>
    <cellStyle name="Normal 4 7" xfId="256"/>
    <cellStyle name="Normal 4 7 2" xfId="257"/>
    <cellStyle name="Normal 4 8" xfId="258"/>
    <cellStyle name="Normal 4 8 2" xfId="259"/>
    <cellStyle name="Normal 4 9" xfId="260"/>
    <cellStyle name="Normal 5" xfId="261"/>
    <cellStyle name="Normal 5 2" xfId="262"/>
    <cellStyle name="Normal 6" xfId="263"/>
    <cellStyle name="Normal 6 2" xfId="264"/>
    <cellStyle name="Normal 7" xfId="265"/>
    <cellStyle name="Normal 7 2" xfId="266"/>
    <cellStyle name="Normal 7 3" xfId="267"/>
    <cellStyle name="Normal 7 4" xfId="268"/>
    <cellStyle name="Normal 7 5" xfId="269"/>
    <cellStyle name="Normal 7 6" xfId="270"/>
    <cellStyle name="Normal 7 7" xfId="271"/>
    <cellStyle name="Normal 8" xfId="272"/>
    <cellStyle name="Normal 9" xfId="273"/>
    <cellStyle name="Notas" xfId="274"/>
    <cellStyle name="Notas 10" xfId="275"/>
    <cellStyle name="Notas 11" xfId="276"/>
    <cellStyle name="Notas 12" xfId="277"/>
    <cellStyle name="Notas 13" xfId="278"/>
    <cellStyle name="Notas 14" xfId="279"/>
    <cellStyle name="Notas 15" xfId="280"/>
    <cellStyle name="Notas 16" xfId="281"/>
    <cellStyle name="Notas 17" xfId="282"/>
    <cellStyle name="Notas 18" xfId="283"/>
    <cellStyle name="Notas 19" xfId="284"/>
    <cellStyle name="Notas 2" xfId="285"/>
    <cellStyle name="Notas 20" xfId="286"/>
    <cellStyle name="Notas 21" xfId="287"/>
    <cellStyle name="Notas 22" xfId="288"/>
    <cellStyle name="Notas 23" xfId="289"/>
    <cellStyle name="Notas 24" xfId="290"/>
    <cellStyle name="Notas 25" xfId="291"/>
    <cellStyle name="Notas 26" xfId="292"/>
    <cellStyle name="Notas 3" xfId="293"/>
    <cellStyle name="Notas 4" xfId="294"/>
    <cellStyle name="Notas 5" xfId="295"/>
    <cellStyle name="Notas 6" xfId="296"/>
    <cellStyle name="Notas 7" xfId="297"/>
    <cellStyle name="Notas 8" xfId="298"/>
    <cellStyle name="Notas 9" xfId="299"/>
    <cellStyle name="Percent_fotfcor" xfId="300"/>
    <cellStyle name="Percent" xfId="301"/>
    <cellStyle name="Porcentual 2" xfId="302"/>
    <cellStyle name="Porcentual 2 2" xfId="303"/>
    <cellStyle name="Porcentual 2 3" xfId="304"/>
    <cellStyle name="Porcentual 2 4" xfId="305"/>
    <cellStyle name="Porcentual 2 5" xfId="306"/>
    <cellStyle name="Porcentual 2 6" xfId="307"/>
    <cellStyle name="Porcentual 2 7" xfId="308"/>
    <cellStyle name="Porcentual 2 8" xfId="309"/>
    <cellStyle name="Porcentual 2 9" xfId="310"/>
    <cellStyle name="Salida" xfId="311"/>
    <cellStyle name="Texto de advertencia" xfId="312"/>
    <cellStyle name="Texto explicativo" xfId="313"/>
    <cellStyle name="Título" xfId="314"/>
    <cellStyle name="Título 1" xfId="315"/>
    <cellStyle name="Título 2" xfId="316"/>
    <cellStyle name="Título 3" xfId="317"/>
    <cellStyle name="Total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Cfe%20Pidiregas%20Tomo%20IV%202001%20(1a.%20VER)%2001-11-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1">
        <row r="4">
          <cell r="C4">
            <v>10.44</v>
          </cell>
        </row>
      </sheetData>
    </sheetDataSet>
  </externalBook>
</externalLink>
</file>

<file path=xl/tables/table1.xml><?xml version="1.0" encoding="utf-8"?>
<table xmlns="http://schemas.openxmlformats.org/spreadsheetml/2006/main" id="1" name="pasivo" displayName="pasivo" ref="B3:E209" comment="" totalsRowShown="0">
  <tableColumns count="4">
    <tableColumn id="1" name="Columna1"/>
    <tableColumn id="2" name="Columna2"/>
    <tableColumn id="3" name="Columna3"/>
    <tableColumn id="4" name="Columna4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V308"/>
  <sheetViews>
    <sheetView showGridLines="0" tabSelected="1" zoomScaleSheetLayoutView="110" zoomScalePageLayoutView="0" workbookViewId="0" topLeftCell="A1">
      <selection activeCell="B14" sqref="B14"/>
    </sheetView>
  </sheetViews>
  <sheetFormatPr defaultColWidth="46.421875" defaultRowHeight="15"/>
  <cols>
    <col min="1" max="1" width="5.140625" style="2" customWidth="1"/>
    <col min="2" max="2" width="63.57421875" style="2" bestFit="1" customWidth="1"/>
    <col min="3" max="6" width="12.7109375" style="2" customWidth="1"/>
    <col min="7" max="7" width="0.71875" style="2" customWidth="1"/>
    <col min="8" max="10" width="12.7109375" style="2" customWidth="1"/>
    <col min="11" max="11" width="1.1484375" style="2" customWidth="1"/>
    <col min="12" max="13" width="12.7109375" style="2" customWidth="1"/>
    <col min="14" max="14" width="11.421875" style="9" customWidth="1"/>
    <col min="15" max="252" width="11.421875" style="2" customWidth="1"/>
    <col min="253" max="253" width="3.7109375" style="2" customWidth="1"/>
    <col min="254" max="16384" width="46.421875" style="2" customWidth="1"/>
  </cols>
  <sheetData>
    <row r="1" spans="1:14" s="1" customFormat="1" ht="16.5" customHeight="1">
      <c r="A1" s="93" t="s">
        <v>538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27">
        <v>13.0837</v>
      </c>
    </row>
    <row r="2" spans="1:14" s="1" customFormat="1" ht="16.5" customHeight="1">
      <c r="A2" s="93" t="s">
        <v>183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28"/>
    </row>
    <row r="3" spans="1:14" s="1" customFormat="1" ht="16.5" customHeight="1">
      <c r="A3" s="93" t="s">
        <v>184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28"/>
    </row>
    <row r="4" spans="1:14" s="1" customFormat="1" ht="16.5" customHeight="1">
      <c r="A4" s="93" t="s">
        <v>518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28"/>
    </row>
    <row r="5" spans="1:14" s="1" customFormat="1" ht="16.5" customHeight="1">
      <c r="A5" s="93" t="s">
        <v>539</v>
      </c>
      <c r="B5" s="41"/>
      <c r="C5" s="42"/>
      <c r="D5" s="41"/>
      <c r="E5" s="41"/>
      <c r="F5" s="41"/>
      <c r="G5" s="41"/>
      <c r="H5" s="41"/>
      <c r="I5" s="41"/>
      <c r="J5" s="41"/>
      <c r="K5" s="41"/>
      <c r="L5" s="41"/>
      <c r="M5" s="41"/>
      <c r="N5" s="28"/>
    </row>
    <row r="6" spans="1:14" s="82" customFormat="1" ht="16.5" customHeight="1">
      <c r="A6" s="165" t="s">
        <v>188</v>
      </c>
      <c r="B6" s="165"/>
      <c r="C6" s="167" t="s">
        <v>363</v>
      </c>
      <c r="D6" s="166" t="s">
        <v>185</v>
      </c>
      <c r="E6" s="166"/>
      <c r="F6" s="166"/>
      <c r="G6" s="43"/>
      <c r="H6" s="166" t="s">
        <v>186</v>
      </c>
      <c r="I6" s="166"/>
      <c r="J6" s="166"/>
      <c r="K6" s="43"/>
      <c r="L6" s="166" t="s">
        <v>187</v>
      </c>
      <c r="M6" s="166"/>
      <c r="N6" s="81"/>
    </row>
    <row r="7" spans="1:14" s="82" customFormat="1" ht="16.5" customHeight="1">
      <c r="A7" s="165"/>
      <c r="B7" s="165"/>
      <c r="C7" s="167"/>
      <c r="D7" s="43" t="s">
        <v>508</v>
      </c>
      <c r="E7" s="43" t="s">
        <v>537</v>
      </c>
      <c r="F7" s="43" t="s">
        <v>189</v>
      </c>
      <c r="G7" s="43"/>
      <c r="H7" s="43" t="s">
        <v>190</v>
      </c>
      <c r="I7" s="43" t="s">
        <v>191</v>
      </c>
      <c r="J7" s="43" t="s">
        <v>189</v>
      </c>
      <c r="K7" s="43"/>
      <c r="L7" s="43" t="s">
        <v>192</v>
      </c>
      <c r="M7" s="43" t="s">
        <v>31</v>
      </c>
      <c r="N7" s="81"/>
    </row>
    <row r="8" spans="1:14" s="82" customFormat="1" ht="16.5" customHeight="1">
      <c r="A8" s="166"/>
      <c r="B8" s="166"/>
      <c r="C8" s="44" t="s">
        <v>33</v>
      </c>
      <c r="D8" s="45" t="s">
        <v>1</v>
      </c>
      <c r="E8" s="45" t="s">
        <v>2</v>
      </c>
      <c r="F8" s="45" t="s">
        <v>193</v>
      </c>
      <c r="G8" s="45"/>
      <c r="H8" s="45" t="s">
        <v>194</v>
      </c>
      <c r="I8" s="45" t="s">
        <v>195</v>
      </c>
      <c r="J8" s="45" t="s">
        <v>196</v>
      </c>
      <c r="K8" s="45"/>
      <c r="L8" s="45" t="s">
        <v>197</v>
      </c>
      <c r="M8" s="45" t="s">
        <v>198</v>
      </c>
      <c r="N8" s="81"/>
    </row>
    <row r="9" spans="1:16" s="82" customFormat="1" ht="15" customHeight="1">
      <c r="A9" s="46"/>
      <c r="B9" s="47" t="s">
        <v>31</v>
      </c>
      <c r="C9" s="48">
        <f>+C10+C174</f>
        <v>209435.64467526146</v>
      </c>
      <c r="D9" s="48">
        <f>+D10+D174</f>
        <v>106954.38581806373</v>
      </c>
      <c r="E9" s="48">
        <f>+E10+E174</f>
        <v>3660.9364148515624</v>
      </c>
      <c r="F9" s="48">
        <f>+F10+F174</f>
        <v>110615.3222329153</v>
      </c>
      <c r="G9" s="48"/>
      <c r="H9" s="48">
        <f>+H10+H174</f>
        <v>11107.962684620503</v>
      </c>
      <c r="I9" s="48">
        <f>+I10+I174</f>
        <v>12796.704497577688</v>
      </c>
      <c r="J9" s="48">
        <f>+J10+J174</f>
        <v>23904.667182198187</v>
      </c>
      <c r="K9" s="48"/>
      <c r="L9" s="48">
        <f>+L10+L174</f>
        <v>74915.65526014808</v>
      </c>
      <c r="M9" s="48">
        <f>+M10+M174</f>
        <v>98820.32244234627</v>
      </c>
      <c r="N9" s="81"/>
      <c r="O9" s="83"/>
      <c r="P9" s="84"/>
    </row>
    <row r="10" spans="1:16" s="82" customFormat="1" ht="15" customHeight="1">
      <c r="A10" s="49"/>
      <c r="B10" s="50" t="s">
        <v>199</v>
      </c>
      <c r="C10" s="51">
        <f>SUM(C11:C172)</f>
        <v>148143.8732740381</v>
      </c>
      <c r="D10" s="51">
        <f>SUM(D11:D172)</f>
        <v>96681.92231939916</v>
      </c>
      <c r="E10" s="51">
        <f>SUM(E11:E172)</f>
        <v>2387.420441774943</v>
      </c>
      <c r="F10" s="51">
        <f>SUM(F11:F172)</f>
        <v>99069.34276117412</v>
      </c>
      <c r="G10" s="52"/>
      <c r="H10" s="51">
        <f>SUM(H11:H172)</f>
        <v>7268.6763977986575</v>
      </c>
      <c r="I10" s="51">
        <f>SUM(I11:I172)</f>
        <v>7645.97555876238</v>
      </c>
      <c r="J10" s="51">
        <f>SUM(J11:J172)</f>
        <v>14914.651956561038</v>
      </c>
      <c r="K10" s="52"/>
      <c r="L10" s="51">
        <f>SUM(L11:L172)</f>
        <v>34159.8785563031</v>
      </c>
      <c r="M10" s="51">
        <f>SUM(M11:M172)</f>
        <v>49074.53051286414</v>
      </c>
      <c r="N10" s="81"/>
      <c r="O10" s="83"/>
      <c r="P10" s="84"/>
    </row>
    <row r="11" spans="1:16" s="82" customFormat="1" ht="15" customHeight="1">
      <c r="A11" s="53">
        <v>1</v>
      </c>
      <c r="B11" s="54" t="s">
        <v>200</v>
      </c>
      <c r="C11" s="55">
        <v>1352.0172232</v>
      </c>
      <c r="D11" s="55">
        <v>1256.7940546000002</v>
      </c>
      <c r="E11" s="56">
        <v>0</v>
      </c>
      <c r="F11" s="55">
        <f aca="true" t="shared" si="0" ref="F11:F74">+D11+E11</f>
        <v>1256.7940546000002</v>
      </c>
      <c r="G11" s="55"/>
      <c r="H11" s="55">
        <v>27.371100400000003</v>
      </c>
      <c r="I11" s="55">
        <v>67.8520682</v>
      </c>
      <c r="J11" s="55">
        <f aca="true" t="shared" si="1" ref="J11:J74">+H11+I11</f>
        <v>95.22316860000001</v>
      </c>
      <c r="K11" s="55"/>
      <c r="L11" s="55">
        <f aca="true" t="shared" si="2" ref="L11:L74">C11-F11-J11</f>
        <v>-2.2737367544323206E-13</v>
      </c>
      <c r="M11" s="57">
        <f>+J11+L11</f>
        <v>95.22316859999978</v>
      </c>
      <c r="N11" s="81"/>
      <c r="O11" s="83"/>
      <c r="P11" s="84"/>
    </row>
    <row r="12" spans="1:16" s="82" customFormat="1" ht="15" customHeight="1">
      <c r="A12" s="53">
        <v>2</v>
      </c>
      <c r="B12" s="54" t="s">
        <v>201</v>
      </c>
      <c r="C12" s="55">
        <v>3628.973112512349</v>
      </c>
      <c r="D12" s="55">
        <v>3437.9903922837134</v>
      </c>
      <c r="E12" s="56">
        <v>0</v>
      </c>
      <c r="F12" s="55">
        <f t="shared" si="0"/>
        <v>3437.9903922837134</v>
      </c>
      <c r="G12" s="55"/>
      <c r="H12" s="55">
        <v>0</v>
      </c>
      <c r="I12" s="55">
        <v>37.919233244844</v>
      </c>
      <c r="J12" s="55">
        <f t="shared" si="1"/>
        <v>37.919233244844</v>
      </c>
      <c r="K12" s="55"/>
      <c r="L12" s="55">
        <f t="shared" si="2"/>
        <v>153.06348698379156</v>
      </c>
      <c r="M12" s="57">
        <f aca="true" t="shared" si="3" ref="M12:M76">+J12+L12</f>
        <v>190.98272022863557</v>
      </c>
      <c r="N12" s="81"/>
      <c r="P12" s="84"/>
    </row>
    <row r="13" spans="1:16" s="82" customFormat="1" ht="15" customHeight="1">
      <c r="A13" s="53">
        <v>3</v>
      </c>
      <c r="B13" s="54" t="s">
        <v>202</v>
      </c>
      <c r="C13" s="55">
        <v>359.36823193662303</v>
      </c>
      <c r="D13" s="55">
        <v>341.399820464087</v>
      </c>
      <c r="E13" s="56">
        <v>0</v>
      </c>
      <c r="F13" s="55">
        <f t="shared" si="0"/>
        <v>341.399820464087</v>
      </c>
      <c r="G13" s="55"/>
      <c r="H13" s="55">
        <v>17.968411472536</v>
      </c>
      <c r="I13" s="55">
        <v>0</v>
      </c>
      <c r="J13" s="55">
        <f t="shared" si="1"/>
        <v>17.968411472536</v>
      </c>
      <c r="K13" s="55"/>
      <c r="L13" s="55">
        <f t="shared" si="2"/>
        <v>4.618527782440651E-14</v>
      </c>
      <c r="M13" s="57">
        <f t="shared" si="3"/>
        <v>17.968411472536047</v>
      </c>
      <c r="N13" s="81"/>
      <c r="P13" s="84"/>
    </row>
    <row r="14" spans="1:16" s="82" customFormat="1" ht="15" customHeight="1">
      <c r="A14" s="53">
        <v>4</v>
      </c>
      <c r="B14" s="54" t="s">
        <v>203</v>
      </c>
      <c r="C14" s="55">
        <v>4331.8416866137</v>
      </c>
      <c r="D14" s="55">
        <v>3564.6894693613635</v>
      </c>
      <c r="E14" s="56">
        <v>0</v>
      </c>
      <c r="F14" s="55">
        <f t="shared" si="0"/>
        <v>3564.6894693613635</v>
      </c>
      <c r="G14" s="55"/>
      <c r="H14" s="55">
        <v>767.152217252337</v>
      </c>
      <c r="I14" s="55">
        <v>0</v>
      </c>
      <c r="J14" s="55">
        <f t="shared" si="1"/>
        <v>767.152217252337</v>
      </c>
      <c r="K14" s="55"/>
      <c r="L14" s="55">
        <f t="shared" si="2"/>
        <v>0</v>
      </c>
      <c r="M14" s="57">
        <f t="shared" si="3"/>
        <v>767.152217252337</v>
      </c>
      <c r="N14" s="81"/>
      <c r="P14" s="84"/>
    </row>
    <row r="15" spans="1:16" s="86" customFormat="1" ht="15" customHeight="1">
      <c r="A15" s="53">
        <v>5</v>
      </c>
      <c r="B15" s="54" t="s">
        <v>204</v>
      </c>
      <c r="C15" s="55">
        <v>800.822530305</v>
      </c>
      <c r="D15" s="55">
        <v>800.822530305</v>
      </c>
      <c r="E15" s="56">
        <v>0</v>
      </c>
      <c r="F15" s="55">
        <f t="shared" si="0"/>
        <v>800.822530305</v>
      </c>
      <c r="G15" s="55"/>
      <c r="H15" s="55">
        <v>0</v>
      </c>
      <c r="I15" s="55">
        <v>0</v>
      </c>
      <c r="J15" s="55">
        <f t="shared" si="1"/>
        <v>0</v>
      </c>
      <c r="K15" s="55"/>
      <c r="L15" s="55">
        <f t="shared" si="2"/>
        <v>0</v>
      </c>
      <c r="M15" s="57">
        <f t="shared" si="3"/>
        <v>0</v>
      </c>
      <c r="N15" s="85"/>
      <c r="O15" s="55"/>
      <c r="P15" s="84"/>
    </row>
    <row r="16" spans="1:16" s="86" customFormat="1" ht="15" customHeight="1">
      <c r="A16" s="53">
        <v>6</v>
      </c>
      <c r="B16" s="54" t="s">
        <v>205</v>
      </c>
      <c r="C16" s="55">
        <v>4027.861015652264</v>
      </c>
      <c r="D16" s="55">
        <v>2316.1819694836763</v>
      </c>
      <c r="E16" s="56">
        <v>0</v>
      </c>
      <c r="F16" s="55">
        <f t="shared" si="0"/>
        <v>2316.1819694836763</v>
      </c>
      <c r="G16" s="55"/>
      <c r="H16" s="55">
        <v>0</v>
      </c>
      <c r="I16" s="55">
        <v>0</v>
      </c>
      <c r="J16" s="55">
        <f t="shared" si="1"/>
        <v>0</v>
      </c>
      <c r="K16" s="55"/>
      <c r="L16" s="55">
        <f t="shared" si="2"/>
        <v>1711.6790461685878</v>
      </c>
      <c r="M16" s="57">
        <f t="shared" si="3"/>
        <v>1711.6790461685878</v>
      </c>
      <c r="N16" s="85"/>
      <c r="P16" s="84"/>
    </row>
    <row r="17" spans="1:16" s="86" customFormat="1" ht="15" customHeight="1">
      <c r="A17" s="53">
        <v>7</v>
      </c>
      <c r="B17" s="54" t="s">
        <v>206</v>
      </c>
      <c r="C17" s="55">
        <v>9174.550226414602</v>
      </c>
      <c r="D17" s="55">
        <v>7668.301986766155</v>
      </c>
      <c r="E17" s="56">
        <v>52.238810911602</v>
      </c>
      <c r="F17" s="55">
        <f t="shared" si="0"/>
        <v>7720.540797677757</v>
      </c>
      <c r="G17" s="55"/>
      <c r="H17" s="55">
        <v>164.17204389434798</v>
      </c>
      <c r="I17" s="55">
        <v>245.16913827466203</v>
      </c>
      <c r="J17" s="55">
        <f t="shared" si="1"/>
        <v>409.34118216901004</v>
      </c>
      <c r="K17" s="55"/>
      <c r="L17" s="55">
        <f t="shared" si="2"/>
        <v>1044.6682465678346</v>
      </c>
      <c r="M17" s="57">
        <f t="shared" si="3"/>
        <v>1454.0094287368447</v>
      </c>
      <c r="N17" s="85"/>
      <c r="P17" s="84"/>
    </row>
    <row r="18" spans="1:16" s="86" customFormat="1" ht="15" customHeight="1">
      <c r="A18" s="53">
        <v>9</v>
      </c>
      <c r="B18" s="54" t="s">
        <v>207</v>
      </c>
      <c r="C18" s="55">
        <v>1308.6175828551</v>
      </c>
      <c r="D18" s="55">
        <v>1308.6175828551</v>
      </c>
      <c r="E18" s="56">
        <v>0</v>
      </c>
      <c r="F18" s="55">
        <f t="shared" si="0"/>
        <v>1308.6175828551</v>
      </c>
      <c r="G18" s="55"/>
      <c r="H18" s="55">
        <v>0</v>
      </c>
      <c r="I18" s="55">
        <v>0</v>
      </c>
      <c r="J18" s="55">
        <f t="shared" si="1"/>
        <v>0</v>
      </c>
      <c r="K18" s="55"/>
      <c r="L18" s="55">
        <f t="shared" si="2"/>
        <v>0</v>
      </c>
      <c r="M18" s="57">
        <f t="shared" si="3"/>
        <v>0</v>
      </c>
      <c r="N18" s="85"/>
      <c r="P18" s="84"/>
    </row>
    <row r="19" spans="1:16" s="86" customFormat="1" ht="15" customHeight="1">
      <c r="A19" s="53">
        <v>10</v>
      </c>
      <c r="B19" s="54" t="s">
        <v>208</v>
      </c>
      <c r="C19" s="55">
        <v>1735.7866368864</v>
      </c>
      <c r="D19" s="55">
        <v>1464.3931856942706</v>
      </c>
      <c r="E19" s="56">
        <v>34.017218592084006</v>
      </c>
      <c r="F19" s="55">
        <f t="shared" si="0"/>
        <v>1498.4104042863546</v>
      </c>
      <c r="G19" s="55"/>
      <c r="H19" s="55">
        <v>105.92906731618399</v>
      </c>
      <c r="I19" s="55">
        <v>131.447165283861</v>
      </c>
      <c r="J19" s="55">
        <f t="shared" si="1"/>
        <v>237.376232600045</v>
      </c>
      <c r="K19" s="55"/>
      <c r="L19" s="55">
        <f t="shared" si="2"/>
        <v>3.410605131648481E-13</v>
      </c>
      <c r="M19" s="57">
        <f t="shared" si="3"/>
        <v>237.37623260004534</v>
      </c>
      <c r="N19" s="85"/>
      <c r="P19" s="84"/>
    </row>
    <row r="20" spans="1:14" s="86" customFormat="1" ht="15" customHeight="1">
      <c r="A20" s="53">
        <v>11</v>
      </c>
      <c r="B20" s="54" t="s">
        <v>209</v>
      </c>
      <c r="C20" s="55">
        <v>1392.230561430597</v>
      </c>
      <c r="D20" s="55">
        <v>1392.230561430597</v>
      </c>
      <c r="E20" s="56">
        <v>0</v>
      </c>
      <c r="F20" s="55">
        <f t="shared" si="0"/>
        <v>1392.230561430597</v>
      </c>
      <c r="G20" s="55"/>
      <c r="H20" s="55">
        <v>0</v>
      </c>
      <c r="I20" s="55">
        <v>0</v>
      </c>
      <c r="J20" s="55">
        <f t="shared" si="1"/>
        <v>0</v>
      </c>
      <c r="K20" s="55"/>
      <c r="L20" s="55">
        <f t="shared" si="2"/>
        <v>0</v>
      </c>
      <c r="M20" s="57">
        <f t="shared" si="3"/>
        <v>0</v>
      </c>
      <c r="N20" s="85"/>
    </row>
    <row r="21" spans="1:14" s="86" customFormat="1" ht="15" customHeight="1">
      <c r="A21" s="53">
        <v>12</v>
      </c>
      <c r="B21" s="54" t="s">
        <v>210</v>
      </c>
      <c r="C21" s="55">
        <v>2291.977311318912</v>
      </c>
      <c r="D21" s="55">
        <v>2228.111225033162</v>
      </c>
      <c r="E21" s="56">
        <v>63.86608628575001</v>
      </c>
      <c r="F21" s="55">
        <f t="shared" si="0"/>
        <v>2291.977311318912</v>
      </c>
      <c r="G21" s="55"/>
      <c r="H21" s="55">
        <v>0</v>
      </c>
      <c r="I21" s="55">
        <v>0</v>
      </c>
      <c r="J21" s="55">
        <f t="shared" si="1"/>
        <v>0</v>
      </c>
      <c r="K21" s="55"/>
      <c r="L21" s="55">
        <f t="shared" si="2"/>
        <v>0</v>
      </c>
      <c r="M21" s="57">
        <f t="shared" si="3"/>
        <v>0</v>
      </c>
      <c r="N21" s="85"/>
    </row>
    <row r="22" spans="1:14" s="86" customFormat="1" ht="15" customHeight="1">
      <c r="A22" s="53">
        <v>13</v>
      </c>
      <c r="B22" s="54" t="s">
        <v>211</v>
      </c>
      <c r="C22" s="55">
        <v>662.7798002833</v>
      </c>
      <c r="D22" s="55">
        <v>594.4890748734</v>
      </c>
      <c r="E22" s="56">
        <v>0</v>
      </c>
      <c r="F22" s="55">
        <f t="shared" si="0"/>
        <v>594.4890748734</v>
      </c>
      <c r="G22" s="55"/>
      <c r="H22" s="55">
        <v>34.7969244231</v>
      </c>
      <c r="I22" s="55">
        <v>33.4938009868</v>
      </c>
      <c r="J22" s="55">
        <f t="shared" si="1"/>
        <v>68.2907254099</v>
      </c>
      <c r="K22" s="55"/>
      <c r="L22" s="55">
        <f t="shared" si="2"/>
        <v>0</v>
      </c>
      <c r="M22" s="57">
        <f t="shared" si="3"/>
        <v>68.2907254099</v>
      </c>
      <c r="N22" s="85"/>
    </row>
    <row r="23" spans="1:14" s="86" customFormat="1" ht="15" customHeight="1">
      <c r="A23" s="53">
        <v>14</v>
      </c>
      <c r="B23" s="54" t="s">
        <v>212</v>
      </c>
      <c r="C23" s="55">
        <v>441.70668948322697</v>
      </c>
      <c r="D23" s="55">
        <v>441.70668948322697</v>
      </c>
      <c r="E23" s="56">
        <v>0</v>
      </c>
      <c r="F23" s="55">
        <f t="shared" si="0"/>
        <v>441.70668948322697</v>
      </c>
      <c r="G23" s="55"/>
      <c r="H23" s="55">
        <v>0</v>
      </c>
      <c r="I23" s="55">
        <v>0</v>
      </c>
      <c r="J23" s="55">
        <f t="shared" si="1"/>
        <v>0</v>
      </c>
      <c r="K23" s="55"/>
      <c r="L23" s="55">
        <f t="shared" si="2"/>
        <v>0</v>
      </c>
      <c r="M23" s="57">
        <f t="shared" si="3"/>
        <v>0</v>
      </c>
      <c r="N23" s="85"/>
    </row>
    <row r="24" spans="1:15" s="86" customFormat="1" ht="15" customHeight="1">
      <c r="A24" s="53">
        <v>15</v>
      </c>
      <c r="B24" s="54" t="s">
        <v>213</v>
      </c>
      <c r="C24" s="55">
        <v>822.2915213002</v>
      </c>
      <c r="D24" s="55">
        <v>822.2915213002</v>
      </c>
      <c r="E24" s="56">
        <v>0</v>
      </c>
      <c r="F24" s="55">
        <f t="shared" si="0"/>
        <v>822.2915213002</v>
      </c>
      <c r="G24" s="55"/>
      <c r="H24" s="55">
        <v>0</v>
      </c>
      <c r="I24" s="55">
        <v>0</v>
      </c>
      <c r="J24" s="55">
        <f t="shared" si="1"/>
        <v>0</v>
      </c>
      <c r="K24" s="55"/>
      <c r="L24" s="55">
        <f t="shared" si="2"/>
        <v>0</v>
      </c>
      <c r="M24" s="57">
        <f t="shared" si="3"/>
        <v>0</v>
      </c>
      <c r="N24" s="85"/>
      <c r="O24" s="57"/>
    </row>
    <row r="25" spans="1:14" s="86" customFormat="1" ht="15" customHeight="1">
      <c r="A25" s="53">
        <v>16</v>
      </c>
      <c r="B25" s="54" t="s">
        <v>214</v>
      </c>
      <c r="C25" s="55">
        <v>948.7115793167601</v>
      </c>
      <c r="D25" s="55">
        <v>760.0329905056979</v>
      </c>
      <c r="E25" s="56">
        <v>16.890637759926005</v>
      </c>
      <c r="F25" s="55">
        <f t="shared" si="0"/>
        <v>776.9236282656238</v>
      </c>
      <c r="G25" s="55"/>
      <c r="H25" s="55">
        <v>171.787951051136</v>
      </c>
      <c r="I25" s="55">
        <v>0</v>
      </c>
      <c r="J25" s="55">
        <f t="shared" si="1"/>
        <v>171.787951051136</v>
      </c>
      <c r="K25" s="55"/>
      <c r="L25" s="55">
        <f t="shared" si="2"/>
        <v>2.5579538487363607E-13</v>
      </c>
      <c r="M25" s="57">
        <f t="shared" si="3"/>
        <v>171.78795105113625</v>
      </c>
      <c r="N25" s="85"/>
    </row>
    <row r="26" spans="1:14" s="86" customFormat="1" ht="15" customHeight="1">
      <c r="A26" s="53">
        <v>17</v>
      </c>
      <c r="B26" s="54" t="s">
        <v>399</v>
      </c>
      <c r="C26" s="55">
        <v>582.799278777128</v>
      </c>
      <c r="D26" s="55">
        <v>582.799278777128</v>
      </c>
      <c r="E26" s="56">
        <v>0</v>
      </c>
      <c r="F26" s="55">
        <f t="shared" si="0"/>
        <v>582.799278777128</v>
      </c>
      <c r="G26" s="55"/>
      <c r="H26" s="55">
        <v>0</v>
      </c>
      <c r="I26" s="55">
        <v>0</v>
      </c>
      <c r="J26" s="55">
        <f t="shared" si="1"/>
        <v>0</v>
      </c>
      <c r="K26" s="55"/>
      <c r="L26" s="55">
        <f t="shared" si="2"/>
        <v>0</v>
      </c>
      <c r="M26" s="57">
        <f t="shared" si="3"/>
        <v>0</v>
      </c>
      <c r="N26" s="85"/>
    </row>
    <row r="27" spans="1:14" s="86" customFormat="1" ht="15" customHeight="1">
      <c r="A27" s="53">
        <v>18</v>
      </c>
      <c r="B27" s="54" t="s">
        <v>216</v>
      </c>
      <c r="C27" s="55">
        <v>538.481357246847</v>
      </c>
      <c r="D27" s="55">
        <v>538.481357246847</v>
      </c>
      <c r="E27" s="56">
        <v>0</v>
      </c>
      <c r="F27" s="55">
        <f t="shared" si="0"/>
        <v>538.481357246847</v>
      </c>
      <c r="G27" s="55"/>
      <c r="H27" s="55">
        <v>0</v>
      </c>
      <c r="I27" s="55">
        <v>0</v>
      </c>
      <c r="J27" s="55">
        <f t="shared" si="1"/>
        <v>0</v>
      </c>
      <c r="K27" s="55"/>
      <c r="L27" s="55">
        <f t="shared" si="2"/>
        <v>0</v>
      </c>
      <c r="M27" s="57">
        <f t="shared" si="3"/>
        <v>0</v>
      </c>
      <c r="N27" s="85"/>
    </row>
    <row r="28" spans="1:14" s="86" customFormat="1" ht="15" customHeight="1">
      <c r="A28" s="53">
        <v>19</v>
      </c>
      <c r="B28" s="54" t="s">
        <v>217</v>
      </c>
      <c r="C28" s="55">
        <v>362.150491993605</v>
      </c>
      <c r="D28" s="55">
        <v>362.150491993605</v>
      </c>
      <c r="E28" s="56">
        <v>0</v>
      </c>
      <c r="F28" s="55">
        <f t="shared" si="0"/>
        <v>362.150491993605</v>
      </c>
      <c r="G28" s="55"/>
      <c r="H28" s="55">
        <v>0</v>
      </c>
      <c r="I28" s="55">
        <v>0</v>
      </c>
      <c r="J28" s="55">
        <f t="shared" si="1"/>
        <v>0</v>
      </c>
      <c r="K28" s="55"/>
      <c r="L28" s="55">
        <f t="shared" si="2"/>
        <v>0</v>
      </c>
      <c r="M28" s="57">
        <f t="shared" si="3"/>
        <v>0</v>
      </c>
      <c r="N28" s="85"/>
    </row>
    <row r="29" spans="1:14" s="86" customFormat="1" ht="15" customHeight="1">
      <c r="A29" s="53">
        <v>20</v>
      </c>
      <c r="B29" s="54" t="s">
        <v>218</v>
      </c>
      <c r="C29" s="55">
        <v>369.227402652682</v>
      </c>
      <c r="D29" s="55">
        <v>369.227402652682</v>
      </c>
      <c r="E29" s="56">
        <v>0</v>
      </c>
      <c r="F29" s="55">
        <f t="shared" si="0"/>
        <v>369.227402652682</v>
      </c>
      <c r="G29" s="55"/>
      <c r="H29" s="55">
        <v>0</v>
      </c>
      <c r="I29" s="55">
        <v>0</v>
      </c>
      <c r="J29" s="55">
        <f t="shared" si="1"/>
        <v>0</v>
      </c>
      <c r="K29" s="55"/>
      <c r="L29" s="55">
        <f t="shared" si="2"/>
        <v>0</v>
      </c>
      <c r="M29" s="57">
        <f t="shared" si="3"/>
        <v>0</v>
      </c>
      <c r="N29" s="85"/>
    </row>
    <row r="30" spans="1:14" s="86" customFormat="1" ht="15" customHeight="1">
      <c r="A30" s="53">
        <v>21</v>
      </c>
      <c r="B30" s="54" t="s">
        <v>219</v>
      </c>
      <c r="C30" s="55">
        <v>477.2755162261519</v>
      </c>
      <c r="D30" s="55">
        <v>477.2755162261519</v>
      </c>
      <c r="E30" s="56">
        <v>0</v>
      </c>
      <c r="F30" s="55">
        <f t="shared" si="0"/>
        <v>477.2755162261519</v>
      </c>
      <c r="G30" s="55"/>
      <c r="H30" s="55">
        <v>0</v>
      </c>
      <c r="I30" s="55">
        <v>0</v>
      </c>
      <c r="J30" s="55">
        <f t="shared" si="1"/>
        <v>0</v>
      </c>
      <c r="K30" s="55"/>
      <c r="L30" s="55">
        <f t="shared" si="2"/>
        <v>0</v>
      </c>
      <c r="M30" s="57">
        <f t="shared" si="3"/>
        <v>0</v>
      </c>
      <c r="N30" s="85"/>
    </row>
    <row r="31" spans="1:14" s="86" customFormat="1" ht="15" customHeight="1">
      <c r="A31" s="53">
        <v>22</v>
      </c>
      <c r="B31" s="54" t="s">
        <v>220</v>
      </c>
      <c r="C31" s="55">
        <v>588.622579169163</v>
      </c>
      <c r="D31" s="55">
        <v>588.622579169163</v>
      </c>
      <c r="E31" s="56">
        <v>0</v>
      </c>
      <c r="F31" s="55">
        <f t="shared" si="0"/>
        <v>588.622579169163</v>
      </c>
      <c r="G31" s="55"/>
      <c r="H31" s="55">
        <v>0</v>
      </c>
      <c r="I31" s="55">
        <v>0</v>
      </c>
      <c r="J31" s="55">
        <f t="shared" si="1"/>
        <v>0</v>
      </c>
      <c r="K31" s="55"/>
      <c r="L31" s="55">
        <f t="shared" si="2"/>
        <v>0</v>
      </c>
      <c r="M31" s="57">
        <f t="shared" si="3"/>
        <v>0</v>
      </c>
      <c r="N31" s="85"/>
    </row>
    <row r="32" spans="1:14" s="86" customFormat="1" ht="15" customHeight="1">
      <c r="A32" s="53">
        <v>23</v>
      </c>
      <c r="B32" s="54" t="s">
        <v>221</v>
      </c>
      <c r="C32" s="55">
        <v>318.44770153468306</v>
      </c>
      <c r="D32" s="55">
        <v>318.44770153468306</v>
      </c>
      <c r="E32" s="56">
        <v>0</v>
      </c>
      <c r="F32" s="55">
        <f t="shared" si="0"/>
        <v>318.44770153468306</v>
      </c>
      <c r="G32" s="55"/>
      <c r="H32" s="55">
        <v>0</v>
      </c>
      <c r="I32" s="55">
        <v>0</v>
      </c>
      <c r="J32" s="55">
        <f t="shared" si="1"/>
        <v>0</v>
      </c>
      <c r="K32" s="55"/>
      <c r="L32" s="55">
        <f t="shared" si="2"/>
        <v>0</v>
      </c>
      <c r="M32" s="57">
        <f t="shared" si="3"/>
        <v>0</v>
      </c>
      <c r="N32" s="85"/>
    </row>
    <row r="33" spans="1:14" s="86" customFormat="1" ht="15" customHeight="1">
      <c r="A33" s="53">
        <v>24</v>
      </c>
      <c r="B33" s="54" t="s">
        <v>222</v>
      </c>
      <c r="C33" s="55">
        <v>577.3911763900561</v>
      </c>
      <c r="D33" s="55">
        <v>577.3911763900561</v>
      </c>
      <c r="E33" s="56">
        <v>0</v>
      </c>
      <c r="F33" s="55">
        <f t="shared" si="0"/>
        <v>577.3911763900561</v>
      </c>
      <c r="G33" s="55"/>
      <c r="H33" s="55">
        <v>0</v>
      </c>
      <c r="I33" s="55">
        <v>0</v>
      </c>
      <c r="J33" s="55">
        <f t="shared" si="1"/>
        <v>0</v>
      </c>
      <c r="K33" s="55"/>
      <c r="L33" s="55">
        <f t="shared" si="2"/>
        <v>0</v>
      </c>
      <c r="M33" s="57">
        <f t="shared" si="3"/>
        <v>0</v>
      </c>
      <c r="N33" s="85"/>
    </row>
    <row r="34" spans="1:14" s="86" customFormat="1" ht="15" customHeight="1">
      <c r="A34" s="53">
        <v>25</v>
      </c>
      <c r="B34" s="54" t="s">
        <v>477</v>
      </c>
      <c r="C34" s="55">
        <v>1719.476277576099</v>
      </c>
      <c r="D34" s="55">
        <v>1627.8896174131291</v>
      </c>
      <c r="E34" s="56">
        <v>20.4951450368</v>
      </c>
      <c r="F34" s="55">
        <f t="shared" si="0"/>
        <v>1648.3847624499292</v>
      </c>
      <c r="G34" s="55"/>
      <c r="H34" s="55">
        <v>0</v>
      </c>
      <c r="I34" s="55">
        <v>0</v>
      </c>
      <c r="J34" s="55">
        <f t="shared" si="1"/>
        <v>0</v>
      </c>
      <c r="K34" s="55"/>
      <c r="L34" s="55">
        <f t="shared" si="2"/>
        <v>71.09151512616972</v>
      </c>
      <c r="M34" s="57">
        <f t="shared" si="3"/>
        <v>71.09151512616972</v>
      </c>
      <c r="N34" s="85"/>
    </row>
    <row r="35" spans="1:14" s="86" customFormat="1" ht="15" customHeight="1">
      <c r="A35" s="53">
        <v>26</v>
      </c>
      <c r="B35" s="54" t="s">
        <v>478</v>
      </c>
      <c r="C35" s="55">
        <v>1502.2154166489888</v>
      </c>
      <c r="D35" s="55">
        <v>1180.0399784856338</v>
      </c>
      <c r="E35" s="56">
        <v>21.81807065305</v>
      </c>
      <c r="F35" s="55">
        <f t="shared" si="0"/>
        <v>1201.8580491386838</v>
      </c>
      <c r="G35" s="55"/>
      <c r="H35" s="55">
        <v>116.79940210480498</v>
      </c>
      <c r="I35" s="55">
        <v>66.758561076466</v>
      </c>
      <c r="J35" s="55">
        <f t="shared" si="1"/>
        <v>183.55796318127096</v>
      </c>
      <c r="K35" s="55"/>
      <c r="L35" s="55">
        <f t="shared" si="2"/>
        <v>116.79940432903408</v>
      </c>
      <c r="M35" s="57">
        <f t="shared" si="3"/>
        <v>300.35736751030504</v>
      </c>
      <c r="N35" s="85"/>
    </row>
    <row r="36" spans="1:14" s="86" customFormat="1" ht="15" customHeight="1">
      <c r="A36" s="53">
        <v>27</v>
      </c>
      <c r="B36" s="54" t="s">
        <v>223</v>
      </c>
      <c r="C36" s="55">
        <v>1595.382704478563</v>
      </c>
      <c r="D36" s="55">
        <v>1530.7883922728392</v>
      </c>
      <c r="E36" s="56">
        <v>32.297013621369004</v>
      </c>
      <c r="F36" s="55">
        <f t="shared" si="0"/>
        <v>1563.0854058942082</v>
      </c>
      <c r="G36" s="55"/>
      <c r="H36" s="55">
        <v>0</v>
      </c>
      <c r="I36" s="55">
        <v>0</v>
      </c>
      <c r="J36" s="55">
        <f t="shared" si="1"/>
        <v>0</v>
      </c>
      <c r="K36" s="55"/>
      <c r="L36" s="55">
        <f t="shared" si="2"/>
        <v>32.29729858435485</v>
      </c>
      <c r="M36" s="57">
        <f t="shared" si="3"/>
        <v>32.29729858435485</v>
      </c>
      <c r="N36" s="85"/>
    </row>
    <row r="37" spans="1:14" s="86" customFormat="1" ht="15" customHeight="1">
      <c r="A37" s="53">
        <v>28</v>
      </c>
      <c r="B37" s="54" t="s">
        <v>479</v>
      </c>
      <c r="C37" s="55">
        <v>4366.841896670484</v>
      </c>
      <c r="D37" s="55">
        <v>4296.203377966067</v>
      </c>
      <c r="E37" s="56">
        <v>23.491995436776996</v>
      </c>
      <c r="F37" s="55">
        <f t="shared" si="0"/>
        <v>4319.695373402844</v>
      </c>
      <c r="G37" s="55"/>
      <c r="H37" s="55">
        <v>0</v>
      </c>
      <c r="I37" s="55">
        <v>0</v>
      </c>
      <c r="J37" s="55">
        <f t="shared" si="1"/>
        <v>0</v>
      </c>
      <c r="K37" s="55"/>
      <c r="L37" s="55">
        <f t="shared" si="2"/>
        <v>47.14652326764008</v>
      </c>
      <c r="M37" s="57">
        <f t="shared" si="3"/>
        <v>47.14652326764008</v>
      </c>
      <c r="N37" s="85"/>
    </row>
    <row r="38" spans="1:14" s="86" customFormat="1" ht="15" customHeight="1">
      <c r="A38" s="53">
        <v>29</v>
      </c>
      <c r="B38" s="54" t="s">
        <v>224</v>
      </c>
      <c r="C38" s="55">
        <v>583.8760419047501</v>
      </c>
      <c r="D38" s="55">
        <v>583.8760419047501</v>
      </c>
      <c r="E38" s="56">
        <v>0</v>
      </c>
      <c r="F38" s="55">
        <f t="shared" si="0"/>
        <v>583.8760419047501</v>
      </c>
      <c r="G38" s="55"/>
      <c r="H38" s="55">
        <v>0</v>
      </c>
      <c r="I38" s="55">
        <v>0</v>
      </c>
      <c r="J38" s="55">
        <f t="shared" si="1"/>
        <v>0</v>
      </c>
      <c r="K38" s="55"/>
      <c r="L38" s="55">
        <f t="shared" si="2"/>
        <v>0</v>
      </c>
      <c r="M38" s="57">
        <f t="shared" si="3"/>
        <v>0</v>
      </c>
      <c r="N38" s="85"/>
    </row>
    <row r="39" spans="1:14" s="86" customFormat="1" ht="15" customHeight="1">
      <c r="A39" s="53">
        <v>30</v>
      </c>
      <c r="B39" s="58" t="s">
        <v>480</v>
      </c>
      <c r="C39" s="55">
        <v>1723.0026670520788</v>
      </c>
      <c r="D39" s="55">
        <v>1668.106603510123</v>
      </c>
      <c r="E39" s="56">
        <v>12.397797886971</v>
      </c>
      <c r="F39" s="55">
        <f t="shared" si="0"/>
        <v>1680.504401397094</v>
      </c>
      <c r="G39" s="55"/>
      <c r="H39" s="55">
        <v>0</v>
      </c>
      <c r="I39" s="55">
        <v>0</v>
      </c>
      <c r="J39" s="55">
        <f t="shared" si="1"/>
        <v>0</v>
      </c>
      <c r="K39" s="55"/>
      <c r="L39" s="55">
        <f t="shared" si="2"/>
        <v>42.498265654984834</v>
      </c>
      <c r="M39" s="57">
        <f t="shared" si="3"/>
        <v>42.498265654984834</v>
      </c>
      <c r="N39" s="85"/>
    </row>
    <row r="40" spans="1:14" s="86" customFormat="1" ht="15" customHeight="1">
      <c r="A40" s="53">
        <v>31</v>
      </c>
      <c r="B40" s="54" t="s">
        <v>481</v>
      </c>
      <c r="C40" s="55">
        <v>3604.969782398075</v>
      </c>
      <c r="D40" s="55">
        <v>3300.813841929765</v>
      </c>
      <c r="E40" s="56">
        <v>66.63705432461</v>
      </c>
      <c r="F40" s="55">
        <f t="shared" si="0"/>
        <v>3367.450896254375</v>
      </c>
      <c r="G40" s="55"/>
      <c r="H40" s="55">
        <v>57.270396729413</v>
      </c>
      <c r="I40" s="55">
        <v>0</v>
      </c>
      <c r="J40" s="55">
        <f t="shared" si="1"/>
        <v>57.270396729413</v>
      </c>
      <c r="K40" s="55"/>
      <c r="L40" s="55">
        <f t="shared" si="2"/>
        <v>180.248489414287</v>
      </c>
      <c r="M40" s="57">
        <f t="shared" si="3"/>
        <v>237.5188861437</v>
      </c>
      <c r="N40" s="85"/>
    </row>
    <row r="41" spans="1:14" s="86" customFormat="1" ht="15" customHeight="1">
      <c r="A41" s="53">
        <v>32</v>
      </c>
      <c r="B41" s="54" t="s">
        <v>225</v>
      </c>
      <c r="C41" s="55">
        <v>841.2811609581751</v>
      </c>
      <c r="D41" s="55">
        <v>841.2811609581751</v>
      </c>
      <c r="E41" s="59">
        <v>0</v>
      </c>
      <c r="F41" s="55">
        <f t="shared" si="0"/>
        <v>841.2811609581751</v>
      </c>
      <c r="G41" s="55"/>
      <c r="H41" s="55">
        <v>0</v>
      </c>
      <c r="I41" s="55">
        <v>0</v>
      </c>
      <c r="J41" s="55">
        <f t="shared" si="1"/>
        <v>0</v>
      </c>
      <c r="K41" s="55"/>
      <c r="L41" s="55">
        <f t="shared" si="2"/>
        <v>0</v>
      </c>
      <c r="M41" s="57">
        <f t="shared" si="3"/>
        <v>0</v>
      </c>
      <c r="N41" s="85"/>
    </row>
    <row r="42" spans="1:14" s="86" customFormat="1" ht="15" customHeight="1">
      <c r="A42" s="53">
        <v>33</v>
      </c>
      <c r="B42" s="54" t="s">
        <v>482</v>
      </c>
      <c r="C42" s="55">
        <v>1015.2082786421311</v>
      </c>
      <c r="D42" s="55">
        <v>1006.4420336099779</v>
      </c>
      <c r="E42" s="59">
        <v>2.922081633772</v>
      </c>
      <c r="F42" s="55">
        <f t="shared" si="0"/>
        <v>1009.3641152437499</v>
      </c>
      <c r="G42" s="55"/>
      <c r="H42" s="55">
        <v>2.922081633772</v>
      </c>
      <c r="I42" s="55">
        <v>2.922081764609</v>
      </c>
      <c r="J42" s="55">
        <f t="shared" si="1"/>
        <v>5.844163398381</v>
      </c>
      <c r="K42" s="55"/>
      <c r="L42" s="55">
        <f t="shared" si="2"/>
        <v>1.6964207816272392E-13</v>
      </c>
      <c r="M42" s="57">
        <f t="shared" si="3"/>
        <v>5.84416339838117</v>
      </c>
      <c r="N42" s="85"/>
    </row>
    <row r="43" spans="1:14" s="86" customFormat="1" ht="15" customHeight="1">
      <c r="A43" s="53">
        <v>34</v>
      </c>
      <c r="B43" s="54" t="s">
        <v>226</v>
      </c>
      <c r="C43" s="55">
        <v>948.5016871995982</v>
      </c>
      <c r="D43" s="55">
        <v>948.5016871995982</v>
      </c>
      <c r="E43" s="59">
        <v>0</v>
      </c>
      <c r="F43" s="55">
        <f t="shared" si="0"/>
        <v>948.5016871995982</v>
      </c>
      <c r="G43" s="55"/>
      <c r="H43" s="55">
        <v>0</v>
      </c>
      <c r="I43" s="55">
        <v>0</v>
      </c>
      <c r="J43" s="55">
        <f t="shared" si="1"/>
        <v>0</v>
      </c>
      <c r="K43" s="55"/>
      <c r="L43" s="55">
        <f t="shared" si="2"/>
        <v>0</v>
      </c>
      <c r="M43" s="57">
        <f t="shared" si="3"/>
        <v>0</v>
      </c>
      <c r="N43" s="85"/>
    </row>
    <row r="44" spans="1:14" s="86" customFormat="1" ht="15" customHeight="1">
      <c r="A44" s="53">
        <v>35</v>
      </c>
      <c r="B44" s="54" t="s">
        <v>227</v>
      </c>
      <c r="C44" s="55">
        <v>529.8566583539811</v>
      </c>
      <c r="D44" s="55">
        <v>529.8566583539811</v>
      </c>
      <c r="E44" s="59">
        <v>0</v>
      </c>
      <c r="F44" s="55">
        <f t="shared" si="0"/>
        <v>529.8566583539811</v>
      </c>
      <c r="G44" s="55"/>
      <c r="H44" s="55">
        <v>0</v>
      </c>
      <c r="I44" s="55">
        <v>0</v>
      </c>
      <c r="J44" s="55">
        <f t="shared" si="1"/>
        <v>0</v>
      </c>
      <c r="K44" s="55"/>
      <c r="L44" s="55">
        <f t="shared" si="2"/>
        <v>0</v>
      </c>
      <c r="M44" s="57">
        <f t="shared" si="3"/>
        <v>0</v>
      </c>
      <c r="N44" s="85"/>
    </row>
    <row r="45" spans="1:14" s="86" customFormat="1" ht="15" customHeight="1">
      <c r="A45" s="53">
        <v>36</v>
      </c>
      <c r="B45" s="54" t="s">
        <v>228</v>
      </c>
      <c r="C45" s="55">
        <v>112.36699047783301</v>
      </c>
      <c r="D45" s="55">
        <v>112.36699047783301</v>
      </c>
      <c r="E45" s="59">
        <v>0</v>
      </c>
      <c r="F45" s="55">
        <f t="shared" si="0"/>
        <v>112.36699047783301</v>
      </c>
      <c r="G45" s="55"/>
      <c r="H45" s="55">
        <v>0</v>
      </c>
      <c r="I45" s="55">
        <v>0</v>
      </c>
      <c r="J45" s="55">
        <f t="shared" si="1"/>
        <v>0</v>
      </c>
      <c r="K45" s="55"/>
      <c r="L45" s="55">
        <f t="shared" si="2"/>
        <v>0</v>
      </c>
      <c r="M45" s="57">
        <f t="shared" si="3"/>
        <v>0</v>
      </c>
      <c r="N45" s="85"/>
    </row>
    <row r="46" spans="1:14" s="86" customFormat="1" ht="15" customHeight="1">
      <c r="A46" s="53">
        <v>37</v>
      </c>
      <c r="B46" s="54" t="s">
        <v>229</v>
      </c>
      <c r="C46" s="55">
        <v>2265.7665639741163</v>
      </c>
      <c r="D46" s="55">
        <v>2265.7665639741163</v>
      </c>
      <c r="E46" s="56">
        <v>0</v>
      </c>
      <c r="F46" s="55">
        <f t="shared" si="0"/>
        <v>2265.7665639741163</v>
      </c>
      <c r="G46" s="55"/>
      <c r="H46" s="55">
        <v>0</v>
      </c>
      <c r="I46" s="55">
        <v>0</v>
      </c>
      <c r="J46" s="55">
        <f t="shared" si="1"/>
        <v>0</v>
      </c>
      <c r="K46" s="55"/>
      <c r="L46" s="55">
        <f t="shared" si="2"/>
        <v>0</v>
      </c>
      <c r="M46" s="57">
        <f t="shared" si="3"/>
        <v>0</v>
      </c>
      <c r="N46" s="85"/>
    </row>
    <row r="47" spans="1:14" s="86" customFormat="1" ht="15" customHeight="1">
      <c r="A47" s="53">
        <v>38</v>
      </c>
      <c r="B47" s="54" t="s">
        <v>483</v>
      </c>
      <c r="C47" s="55">
        <v>1489.166533159711</v>
      </c>
      <c r="D47" s="55">
        <v>1296.923630329012</v>
      </c>
      <c r="E47" s="56">
        <v>0</v>
      </c>
      <c r="F47" s="55">
        <f t="shared" si="0"/>
        <v>1296.923630329012</v>
      </c>
      <c r="G47" s="55"/>
      <c r="H47" s="55">
        <v>61.991881848413996</v>
      </c>
      <c r="I47" s="55">
        <v>61.99188289511</v>
      </c>
      <c r="J47" s="55">
        <f t="shared" si="1"/>
        <v>123.983764743524</v>
      </c>
      <c r="K47" s="55"/>
      <c r="L47" s="55">
        <f t="shared" si="2"/>
        <v>68.25913808717499</v>
      </c>
      <c r="M47" s="57">
        <f t="shared" si="3"/>
        <v>192.242902830699</v>
      </c>
      <c r="N47" s="85"/>
    </row>
    <row r="48" spans="1:14" s="86" customFormat="1" ht="15" customHeight="1">
      <c r="A48" s="53">
        <v>39</v>
      </c>
      <c r="B48" s="54" t="s">
        <v>230</v>
      </c>
      <c r="C48" s="55">
        <v>859.2396579953619</v>
      </c>
      <c r="D48" s="55">
        <v>789.594567099786</v>
      </c>
      <c r="E48" s="56">
        <v>34.82254806452799</v>
      </c>
      <c r="F48" s="55">
        <f t="shared" si="0"/>
        <v>824.4171151643139</v>
      </c>
      <c r="G48" s="55"/>
      <c r="H48" s="55">
        <v>0</v>
      </c>
      <c r="I48" s="55">
        <v>0</v>
      </c>
      <c r="J48" s="55">
        <f t="shared" si="1"/>
        <v>0</v>
      </c>
      <c r="K48" s="55"/>
      <c r="L48" s="55">
        <f t="shared" si="2"/>
        <v>34.82254283104794</v>
      </c>
      <c r="M48" s="57">
        <f t="shared" si="3"/>
        <v>34.82254283104794</v>
      </c>
      <c r="N48" s="85"/>
    </row>
    <row r="49" spans="1:14" s="86" customFormat="1" ht="15" customHeight="1">
      <c r="A49" s="53">
        <v>40</v>
      </c>
      <c r="B49" s="54" t="s">
        <v>484</v>
      </c>
      <c r="C49" s="55">
        <v>193.672900868454</v>
      </c>
      <c r="D49" s="55">
        <v>171.820512062815</v>
      </c>
      <c r="E49" s="56">
        <v>7.198544322823001</v>
      </c>
      <c r="F49" s="55">
        <f t="shared" si="0"/>
        <v>179.019056385638</v>
      </c>
      <c r="G49" s="55"/>
      <c r="H49" s="55">
        <v>12.168745345344</v>
      </c>
      <c r="I49" s="55">
        <v>2.485099137472</v>
      </c>
      <c r="J49" s="55">
        <f t="shared" si="1"/>
        <v>14.653844482816</v>
      </c>
      <c r="K49" s="55"/>
      <c r="L49" s="55">
        <f t="shared" si="2"/>
        <v>0</v>
      </c>
      <c r="M49" s="57">
        <f t="shared" si="3"/>
        <v>14.653844482816</v>
      </c>
      <c r="N49" s="85"/>
    </row>
    <row r="50" spans="1:14" s="86" customFormat="1" ht="15" customHeight="1">
      <c r="A50" s="53">
        <v>41</v>
      </c>
      <c r="B50" s="58" t="s">
        <v>485</v>
      </c>
      <c r="C50" s="55">
        <v>3235.6569461936447</v>
      </c>
      <c r="D50" s="55">
        <v>3036.0763185646324</v>
      </c>
      <c r="E50" s="56">
        <v>37.79777961281</v>
      </c>
      <c r="F50" s="55">
        <f t="shared" si="0"/>
        <v>3073.874098177442</v>
      </c>
      <c r="G50" s="55"/>
      <c r="H50" s="55">
        <v>0</v>
      </c>
      <c r="I50" s="55">
        <v>0</v>
      </c>
      <c r="J50" s="55">
        <f t="shared" si="1"/>
        <v>0</v>
      </c>
      <c r="K50" s="55"/>
      <c r="L50" s="55">
        <f t="shared" si="2"/>
        <v>161.78284801620248</v>
      </c>
      <c r="M50" s="57">
        <f t="shared" si="3"/>
        <v>161.78284801620248</v>
      </c>
      <c r="N50" s="85"/>
    </row>
    <row r="51" spans="1:14" s="86" customFormat="1" ht="15" customHeight="1">
      <c r="A51" s="53">
        <v>42</v>
      </c>
      <c r="B51" s="58" t="s">
        <v>364</v>
      </c>
      <c r="C51" s="55">
        <v>1405.1573802790508</v>
      </c>
      <c r="D51" s="55">
        <v>944.1205725735418</v>
      </c>
      <c r="E51" s="56">
        <v>25.288851133105</v>
      </c>
      <c r="F51" s="55">
        <f t="shared" si="0"/>
        <v>969.4094237066469</v>
      </c>
      <c r="G51" s="55"/>
      <c r="H51" s="55">
        <v>119.960467724363</v>
      </c>
      <c r="I51" s="55">
        <v>145.249318857468</v>
      </c>
      <c r="J51" s="55">
        <f t="shared" si="1"/>
        <v>265.209786581831</v>
      </c>
      <c r="K51" s="55"/>
      <c r="L51" s="55">
        <f t="shared" si="2"/>
        <v>170.53816999057295</v>
      </c>
      <c r="M51" s="57">
        <f t="shared" si="3"/>
        <v>435.74795657240395</v>
      </c>
      <c r="N51" s="85"/>
    </row>
    <row r="52" spans="1:14" s="86" customFormat="1" ht="15" customHeight="1">
      <c r="A52" s="53">
        <v>43</v>
      </c>
      <c r="B52" s="54" t="s">
        <v>486</v>
      </c>
      <c r="C52" s="55">
        <v>572.408705997023</v>
      </c>
      <c r="D52" s="55">
        <v>528.1924891694849</v>
      </c>
      <c r="E52" s="56">
        <v>3.9698613566430008</v>
      </c>
      <c r="F52" s="55">
        <f t="shared" si="0"/>
        <v>532.162350526128</v>
      </c>
      <c r="G52" s="55"/>
      <c r="H52" s="55">
        <v>11.625920295339</v>
      </c>
      <c r="I52" s="55">
        <v>0</v>
      </c>
      <c r="J52" s="55">
        <f t="shared" si="1"/>
        <v>11.625920295339</v>
      </c>
      <c r="K52" s="55"/>
      <c r="L52" s="55">
        <f t="shared" si="2"/>
        <v>28.620435175556082</v>
      </c>
      <c r="M52" s="57">
        <f t="shared" si="3"/>
        <v>40.24635547089508</v>
      </c>
      <c r="N52" s="85"/>
    </row>
    <row r="53" spans="1:14" s="86" customFormat="1" ht="15" customHeight="1">
      <c r="A53" s="53">
        <v>44</v>
      </c>
      <c r="B53" s="54" t="s">
        <v>231</v>
      </c>
      <c r="C53" s="55">
        <v>287.8021489</v>
      </c>
      <c r="D53" s="55">
        <v>287.8021489</v>
      </c>
      <c r="E53" s="56">
        <v>0</v>
      </c>
      <c r="F53" s="55">
        <f t="shared" si="0"/>
        <v>287.8021489</v>
      </c>
      <c r="G53" s="55"/>
      <c r="H53" s="55">
        <v>0</v>
      </c>
      <c r="I53" s="55">
        <v>0</v>
      </c>
      <c r="J53" s="55">
        <f t="shared" si="1"/>
        <v>0</v>
      </c>
      <c r="K53" s="55"/>
      <c r="L53" s="55">
        <f t="shared" si="2"/>
        <v>0</v>
      </c>
      <c r="M53" s="57">
        <f t="shared" si="3"/>
        <v>0</v>
      </c>
      <c r="N53" s="85"/>
    </row>
    <row r="54" spans="1:14" s="86" customFormat="1" ht="15" customHeight="1">
      <c r="A54" s="53">
        <v>45</v>
      </c>
      <c r="B54" s="58" t="s">
        <v>487</v>
      </c>
      <c r="C54" s="55">
        <v>749.6117601305898</v>
      </c>
      <c r="D54" s="55">
        <v>654.0408672132229</v>
      </c>
      <c r="E54" s="56">
        <v>35.718276745382006</v>
      </c>
      <c r="F54" s="55">
        <f t="shared" si="0"/>
        <v>689.7591439586049</v>
      </c>
      <c r="G54" s="55"/>
      <c r="H54" s="55">
        <v>22.372028361711003</v>
      </c>
      <c r="I54" s="55">
        <v>0</v>
      </c>
      <c r="J54" s="55">
        <f t="shared" si="1"/>
        <v>22.372028361711003</v>
      </c>
      <c r="K54" s="55"/>
      <c r="L54" s="55">
        <f t="shared" si="2"/>
        <v>37.48058781027389</v>
      </c>
      <c r="M54" s="57">
        <f t="shared" si="3"/>
        <v>59.85261617198489</v>
      </c>
      <c r="N54" s="85"/>
    </row>
    <row r="55" spans="1:14" s="86" customFormat="1" ht="15" customHeight="1">
      <c r="A55" s="53">
        <v>46</v>
      </c>
      <c r="B55" s="58" t="s">
        <v>232</v>
      </c>
      <c r="C55" s="55">
        <v>280.01244820853503</v>
      </c>
      <c r="D55" s="55">
        <v>280.01244820853503</v>
      </c>
      <c r="E55" s="56">
        <v>0</v>
      </c>
      <c r="F55" s="55">
        <f t="shared" si="0"/>
        <v>280.01244820853503</v>
      </c>
      <c r="G55" s="55"/>
      <c r="H55" s="55">
        <v>0</v>
      </c>
      <c r="I55" s="55">
        <v>0</v>
      </c>
      <c r="J55" s="55">
        <f t="shared" si="1"/>
        <v>0</v>
      </c>
      <c r="K55" s="55"/>
      <c r="L55" s="55">
        <f t="shared" si="2"/>
        <v>0</v>
      </c>
      <c r="M55" s="57">
        <f t="shared" si="3"/>
        <v>0</v>
      </c>
      <c r="N55" s="85"/>
    </row>
    <row r="56" spans="1:14" s="86" customFormat="1" ht="15" customHeight="1">
      <c r="A56" s="53">
        <v>47</v>
      </c>
      <c r="B56" s="58" t="s">
        <v>488</v>
      </c>
      <c r="C56" s="55">
        <v>586.1382333911371</v>
      </c>
      <c r="D56" s="55">
        <v>576.2675901018961</v>
      </c>
      <c r="E56" s="56">
        <v>9.870643289240999</v>
      </c>
      <c r="F56" s="55">
        <f t="shared" si="0"/>
        <v>586.1382333911371</v>
      </c>
      <c r="G56" s="55"/>
      <c r="H56" s="55">
        <v>0</v>
      </c>
      <c r="I56" s="55">
        <v>0</v>
      </c>
      <c r="J56" s="55">
        <f t="shared" si="1"/>
        <v>0</v>
      </c>
      <c r="K56" s="55"/>
      <c r="L56" s="55">
        <f t="shared" si="2"/>
        <v>0</v>
      </c>
      <c r="M56" s="57">
        <f t="shared" si="3"/>
        <v>0</v>
      </c>
      <c r="N56" s="85"/>
    </row>
    <row r="57" spans="1:14" s="86" customFormat="1" ht="15" customHeight="1">
      <c r="A57" s="53">
        <v>48</v>
      </c>
      <c r="B57" s="58" t="s">
        <v>233</v>
      </c>
      <c r="C57" s="55">
        <v>732.7115880168</v>
      </c>
      <c r="D57" s="55">
        <v>507.13526118465</v>
      </c>
      <c r="E57" s="56">
        <v>14.132809942650002</v>
      </c>
      <c r="F57" s="55">
        <f t="shared" si="0"/>
        <v>521.2680711273</v>
      </c>
      <c r="G57" s="55"/>
      <c r="H57" s="55">
        <v>53.485224881970005</v>
      </c>
      <c r="I57" s="55">
        <v>47.94182735496</v>
      </c>
      <c r="J57" s="55">
        <f t="shared" si="1"/>
        <v>101.42705223693</v>
      </c>
      <c r="K57" s="55"/>
      <c r="L57" s="55">
        <f t="shared" si="2"/>
        <v>110.01646465256997</v>
      </c>
      <c r="M57" s="57">
        <f t="shared" si="3"/>
        <v>211.44351688949996</v>
      </c>
      <c r="N57" s="85"/>
    </row>
    <row r="58" spans="1:14" s="86" customFormat="1" ht="15" customHeight="1">
      <c r="A58" s="53">
        <v>49</v>
      </c>
      <c r="B58" s="54" t="s">
        <v>234</v>
      </c>
      <c r="C58" s="55">
        <v>1659.7455727039737</v>
      </c>
      <c r="D58" s="55">
        <v>1327.7964579538398</v>
      </c>
      <c r="E58" s="56">
        <v>82.98727862211501</v>
      </c>
      <c r="F58" s="55">
        <f t="shared" si="0"/>
        <v>1410.7837365759547</v>
      </c>
      <c r="G58" s="55"/>
      <c r="H58" s="55">
        <v>82.98727862211501</v>
      </c>
      <c r="I58" s="55">
        <v>82.987278883789</v>
      </c>
      <c r="J58" s="55">
        <f t="shared" si="1"/>
        <v>165.97455750590402</v>
      </c>
      <c r="K58" s="55"/>
      <c r="L58" s="55">
        <f t="shared" si="2"/>
        <v>82.98727862211504</v>
      </c>
      <c r="M58" s="57">
        <f t="shared" si="3"/>
        <v>248.96183612801906</v>
      </c>
      <c r="N58" s="85"/>
    </row>
    <row r="59" spans="1:14" s="86" customFormat="1" ht="15" customHeight="1">
      <c r="A59" s="53">
        <v>50</v>
      </c>
      <c r="B59" s="54" t="s">
        <v>489</v>
      </c>
      <c r="C59" s="55">
        <v>1994.9013935985608</v>
      </c>
      <c r="D59" s="55">
        <v>1547.8931655863482</v>
      </c>
      <c r="E59" s="56">
        <v>83.631180880611</v>
      </c>
      <c r="F59" s="55">
        <f t="shared" si="0"/>
        <v>1631.5243464669593</v>
      </c>
      <c r="G59" s="55"/>
      <c r="H59" s="55">
        <v>115.85895791664602</v>
      </c>
      <c r="I59" s="55">
        <v>49.126814923872</v>
      </c>
      <c r="J59" s="55">
        <f t="shared" si="1"/>
        <v>164.98577284051802</v>
      </c>
      <c r="K59" s="55"/>
      <c r="L59" s="55">
        <f t="shared" si="2"/>
        <v>198.39127429108353</v>
      </c>
      <c r="M59" s="57">
        <f t="shared" si="3"/>
        <v>363.37704713160156</v>
      </c>
      <c r="N59" s="85"/>
    </row>
    <row r="60" spans="1:14" s="86" customFormat="1" ht="15" customHeight="1">
      <c r="A60" s="53">
        <v>51</v>
      </c>
      <c r="B60" s="54" t="s">
        <v>490</v>
      </c>
      <c r="C60" s="55">
        <v>374.512194176505</v>
      </c>
      <c r="D60" s="55">
        <v>295.14567043159803</v>
      </c>
      <c r="E60" s="56">
        <v>6.725594735223</v>
      </c>
      <c r="F60" s="55">
        <f t="shared" si="0"/>
        <v>301.87126516682105</v>
      </c>
      <c r="G60" s="55"/>
      <c r="H60" s="55">
        <v>31.439247819413</v>
      </c>
      <c r="I60" s="55">
        <v>26.783597131235002</v>
      </c>
      <c r="J60" s="55">
        <f t="shared" si="1"/>
        <v>58.222844950648</v>
      </c>
      <c r="K60" s="55"/>
      <c r="L60" s="55">
        <f t="shared" si="2"/>
        <v>14.418084059035927</v>
      </c>
      <c r="M60" s="57">
        <f t="shared" si="3"/>
        <v>72.64092900968393</v>
      </c>
      <c r="N60" s="85"/>
    </row>
    <row r="61" spans="1:14" s="86" customFormat="1" ht="15" customHeight="1">
      <c r="A61" s="53">
        <v>52</v>
      </c>
      <c r="B61" s="54" t="s">
        <v>491</v>
      </c>
      <c r="C61" s="55">
        <v>360.01269993430697</v>
      </c>
      <c r="D61" s="55">
        <v>295.891835805153</v>
      </c>
      <c r="E61" s="56">
        <v>13.189285720673999</v>
      </c>
      <c r="F61" s="55">
        <f t="shared" si="0"/>
        <v>309.081121525827</v>
      </c>
      <c r="G61" s="55"/>
      <c r="H61" s="55">
        <v>22.851684915605002</v>
      </c>
      <c r="I61" s="55">
        <v>5.2282081847590005</v>
      </c>
      <c r="J61" s="55">
        <f t="shared" si="1"/>
        <v>28.079893100364004</v>
      </c>
      <c r="K61" s="55"/>
      <c r="L61" s="55">
        <f t="shared" si="2"/>
        <v>22.85168530811599</v>
      </c>
      <c r="M61" s="57">
        <f t="shared" si="3"/>
        <v>50.93157840847999</v>
      </c>
      <c r="N61" s="85"/>
    </row>
    <row r="62" spans="1:14" s="86" customFormat="1" ht="15" customHeight="1">
      <c r="A62" s="53">
        <v>53</v>
      </c>
      <c r="B62" s="54" t="s">
        <v>492</v>
      </c>
      <c r="C62" s="55">
        <v>218.09680874345702</v>
      </c>
      <c r="D62" s="55">
        <v>185.95397605962802</v>
      </c>
      <c r="E62" s="56">
        <v>2.952276458306</v>
      </c>
      <c r="F62" s="55">
        <f t="shared" si="0"/>
        <v>188.906252517934</v>
      </c>
      <c r="G62" s="55"/>
      <c r="H62" s="55">
        <v>18.879811285902</v>
      </c>
      <c r="I62" s="55">
        <v>10.209269855813</v>
      </c>
      <c r="J62" s="55">
        <f t="shared" si="1"/>
        <v>29.089081141715</v>
      </c>
      <c r="K62" s="55"/>
      <c r="L62" s="55">
        <f t="shared" si="2"/>
        <v>0.10147508380801185</v>
      </c>
      <c r="M62" s="57">
        <f t="shared" si="3"/>
        <v>29.19055622552301</v>
      </c>
      <c r="N62" s="85"/>
    </row>
    <row r="63" spans="1:14" s="86" customFormat="1" ht="15" customHeight="1">
      <c r="A63" s="53">
        <v>54</v>
      </c>
      <c r="B63" s="54" t="s">
        <v>235</v>
      </c>
      <c r="C63" s="55">
        <v>340.027304223075</v>
      </c>
      <c r="D63" s="55">
        <v>288.491668786916</v>
      </c>
      <c r="E63" s="56">
        <v>14.995201617578001</v>
      </c>
      <c r="F63" s="55">
        <f t="shared" si="0"/>
        <v>303.486870404494</v>
      </c>
      <c r="G63" s="55"/>
      <c r="H63" s="55">
        <v>19.652339137424</v>
      </c>
      <c r="I63" s="55">
        <v>14.559525659559997</v>
      </c>
      <c r="J63" s="55">
        <f t="shared" si="1"/>
        <v>34.211864796983996</v>
      </c>
      <c r="K63" s="55"/>
      <c r="L63" s="55">
        <f t="shared" si="2"/>
        <v>2.328569021596998</v>
      </c>
      <c r="M63" s="57">
        <f t="shared" si="3"/>
        <v>36.54043381858099</v>
      </c>
      <c r="N63" s="85"/>
    </row>
    <row r="64" spans="1:14" s="86" customFormat="1" ht="15" customHeight="1">
      <c r="A64" s="60">
        <v>55</v>
      </c>
      <c r="B64" s="61" t="s">
        <v>236</v>
      </c>
      <c r="C64" s="62">
        <v>277.097410577169</v>
      </c>
      <c r="D64" s="62">
        <v>263.242503394325</v>
      </c>
      <c r="E64" s="63">
        <v>13.854858380643002</v>
      </c>
      <c r="F64" s="62">
        <f t="shared" si="0"/>
        <v>277.097361774968</v>
      </c>
      <c r="G64" s="62"/>
      <c r="H64" s="62">
        <v>0</v>
      </c>
      <c r="I64" s="62">
        <v>0</v>
      </c>
      <c r="J64" s="62">
        <f t="shared" si="1"/>
        <v>0</v>
      </c>
      <c r="K64" s="62"/>
      <c r="L64" s="62">
        <f t="shared" si="2"/>
        <v>4.8802200979025656E-05</v>
      </c>
      <c r="M64" s="64">
        <f t="shared" si="3"/>
        <v>4.8802200979025656E-05</v>
      </c>
      <c r="N64" s="85"/>
    </row>
    <row r="65" spans="1:14" s="86" customFormat="1" ht="15" customHeight="1">
      <c r="A65" s="65">
        <v>57</v>
      </c>
      <c r="B65" s="66" t="s">
        <v>237</v>
      </c>
      <c r="C65" s="67">
        <v>180.013491246869</v>
      </c>
      <c r="D65" s="67">
        <v>94.74394276151</v>
      </c>
      <c r="E65" s="68">
        <v>9.474394276151001</v>
      </c>
      <c r="F65" s="67">
        <f t="shared" si="0"/>
        <v>104.218337037661</v>
      </c>
      <c r="G65" s="67"/>
      <c r="H65" s="67">
        <v>9.474394276151001</v>
      </c>
      <c r="I65" s="67">
        <v>18.948788552302002</v>
      </c>
      <c r="J65" s="67">
        <f t="shared" si="1"/>
        <v>28.423182828453</v>
      </c>
      <c r="K65" s="67"/>
      <c r="L65" s="67">
        <f t="shared" si="2"/>
        <v>47.37197138075499</v>
      </c>
      <c r="M65" s="69">
        <f t="shared" si="3"/>
        <v>75.795154209208</v>
      </c>
      <c r="N65" s="85"/>
    </row>
    <row r="66" spans="1:14" s="86" customFormat="1" ht="15" customHeight="1">
      <c r="A66" s="53">
        <v>58</v>
      </c>
      <c r="B66" s="54" t="s">
        <v>493</v>
      </c>
      <c r="C66" s="55">
        <v>1020.2716204315599</v>
      </c>
      <c r="D66" s="55">
        <v>960.886872661443</v>
      </c>
      <c r="E66" s="56">
        <v>3.2026932428259998</v>
      </c>
      <c r="F66" s="55">
        <f t="shared" si="0"/>
        <v>964.089565904269</v>
      </c>
      <c r="G66" s="55"/>
      <c r="H66" s="55">
        <v>5.305947474212</v>
      </c>
      <c r="I66" s="55">
        <v>0</v>
      </c>
      <c r="J66" s="55">
        <f t="shared" si="1"/>
        <v>5.305947474212</v>
      </c>
      <c r="K66" s="55"/>
      <c r="L66" s="55">
        <f t="shared" si="2"/>
        <v>50.87610705307892</v>
      </c>
      <c r="M66" s="57">
        <f t="shared" si="3"/>
        <v>56.182054527290916</v>
      </c>
      <c r="N66" s="85"/>
    </row>
    <row r="67" spans="1:14" s="86" customFormat="1" ht="15" customHeight="1">
      <c r="A67" s="53">
        <v>59</v>
      </c>
      <c r="B67" s="54" t="s">
        <v>238</v>
      </c>
      <c r="C67" s="55">
        <v>396.33960031117897</v>
      </c>
      <c r="D67" s="55">
        <v>296.062059321448</v>
      </c>
      <c r="E67" s="56">
        <v>9.988789623589</v>
      </c>
      <c r="F67" s="55">
        <f t="shared" si="0"/>
        <v>306.050848945037</v>
      </c>
      <c r="G67" s="55"/>
      <c r="H67" s="55">
        <v>31.962255381538995</v>
      </c>
      <c r="I67" s="55">
        <v>37.088091725692</v>
      </c>
      <c r="J67" s="55">
        <f t="shared" si="1"/>
        <v>69.050347107231</v>
      </c>
      <c r="K67" s="55"/>
      <c r="L67" s="55">
        <f t="shared" si="2"/>
        <v>21.238404258910975</v>
      </c>
      <c r="M67" s="57">
        <f t="shared" si="3"/>
        <v>90.28875136614198</v>
      </c>
      <c r="N67" s="85"/>
    </row>
    <row r="68" spans="1:14" s="86" customFormat="1" ht="15" customHeight="1">
      <c r="A68" s="53">
        <v>60</v>
      </c>
      <c r="B68" s="54" t="s">
        <v>494</v>
      </c>
      <c r="C68" s="55">
        <v>1483.1736725949709</v>
      </c>
      <c r="D68" s="55">
        <v>1221.1033386686677</v>
      </c>
      <c r="E68" s="56">
        <v>60.394176813221975</v>
      </c>
      <c r="F68" s="55">
        <f t="shared" si="0"/>
        <v>1281.4975154818896</v>
      </c>
      <c r="G68" s="55"/>
      <c r="H68" s="55">
        <v>89.527692031855</v>
      </c>
      <c r="I68" s="55">
        <v>84.62577928809199</v>
      </c>
      <c r="J68" s="55">
        <f t="shared" si="1"/>
        <v>174.153471319947</v>
      </c>
      <c r="K68" s="55"/>
      <c r="L68" s="55">
        <f t="shared" si="2"/>
        <v>27.52268579313423</v>
      </c>
      <c r="M68" s="57">
        <f t="shared" si="3"/>
        <v>201.67615711308122</v>
      </c>
      <c r="N68" s="85"/>
    </row>
    <row r="69" spans="1:14" s="86" customFormat="1" ht="15" customHeight="1">
      <c r="A69" s="53">
        <v>61</v>
      </c>
      <c r="B69" s="54" t="s">
        <v>365</v>
      </c>
      <c r="C69" s="55">
        <v>1007.2836967789959</v>
      </c>
      <c r="D69" s="55">
        <v>795.2239712446051</v>
      </c>
      <c r="E69" s="56">
        <v>53.014931416307</v>
      </c>
      <c r="F69" s="55">
        <f t="shared" si="0"/>
        <v>848.2389026609121</v>
      </c>
      <c r="G69" s="55"/>
      <c r="H69" s="55">
        <v>53.014931416307</v>
      </c>
      <c r="I69" s="55">
        <v>53.014931285470006</v>
      </c>
      <c r="J69" s="55">
        <f t="shared" si="1"/>
        <v>106.029862701777</v>
      </c>
      <c r="K69" s="55"/>
      <c r="L69" s="55">
        <f t="shared" si="2"/>
        <v>53.01493141630681</v>
      </c>
      <c r="M69" s="57">
        <f t="shared" si="3"/>
        <v>159.04479411808381</v>
      </c>
      <c r="N69" s="85"/>
    </row>
    <row r="70" spans="1:14" s="86" customFormat="1" ht="15" customHeight="1">
      <c r="A70" s="53">
        <v>63</v>
      </c>
      <c r="B70" s="54" t="s">
        <v>495</v>
      </c>
      <c r="C70" s="55">
        <v>10905.058648691496</v>
      </c>
      <c r="D70" s="55">
        <v>2492.226015304725</v>
      </c>
      <c r="E70" s="56">
        <v>0</v>
      </c>
      <c r="F70" s="55">
        <f t="shared" si="0"/>
        <v>2492.226015304725</v>
      </c>
      <c r="G70" s="55"/>
      <c r="H70" s="55">
        <v>365.77533199446395</v>
      </c>
      <c r="I70" s="55">
        <v>365.77533199446395</v>
      </c>
      <c r="J70" s="55">
        <f t="shared" si="1"/>
        <v>731.5506639889279</v>
      </c>
      <c r="K70" s="55"/>
      <c r="L70" s="55">
        <f t="shared" si="2"/>
        <v>7681.281969397844</v>
      </c>
      <c r="M70" s="57">
        <f t="shared" si="3"/>
        <v>8412.832633386772</v>
      </c>
      <c r="N70" s="85"/>
    </row>
    <row r="71" spans="1:14" s="86" customFormat="1" ht="15" customHeight="1">
      <c r="A71" s="53">
        <v>64</v>
      </c>
      <c r="B71" s="54" t="s">
        <v>239</v>
      </c>
      <c r="C71" s="55">
        <v>87.574753289681</v>
      </c>
      <c r="D71" s="55">
        <v>70.866594678677</v>
      </c>
      <c r="E71" s="56">
        <v>4.526895697359</v>
      </c>
      <c r="F71" s="55">
        <f t="shared" si="0"/>
        <v>75.393490376036</v>
      </c>
      <c r="G71" s="55"/>
      <c r="H71" s="55">
        <v>4.526895697359</v>
      </c>
      <c r="I71" s="55">
        <v>6.090630868056</v>
      </c>
      <c r="J71" s="55">
        <f t="shared" si="1"/>
        <v>10.617526565415002</v>
      </c>
      <c r="K71" s="55"/>
      <c r="L71" s="55">
        <f t="shared" si="2"/>
        <v>1.5637363482299982</v>
      </c>
      <c r="M71" s="57">
        <f t="shared" si="3"/>
        <v>12.181262913645</v>
      </c>
      <c r="N71" s="85"/>
    </row>
    <row r="72" spans="1:14" s="86" customFormat="1" ht="15" customHeight="1">
      <c r="A72" s="53">
        <v>65</v>
      </c>
      <c r="B72" s="54" t="s">
        <v>240</v>
      </c>
      <c r="C72" s="55">
        <v>893.8197636596831</v>
      </c>
      <c r="D72" s="55">
        <v>618.256525894735</v>
      </c>
      <c r="E72" s="59">
        <v>5.141749001766999</v>
      </c>
      <c r="F72" s="55">
        <f t="shared" si="0"/>
        <v>623.398274896502</v>
      </c>
      <c r="G72" s="55"/>
      <c r="H72" s="55">
        <v>86.712663848223</v>
      </c>
      <c r="I72" s="55">
        <v>91.85441284999001</v>
      </c>
      <c r="J72" s="55">
        <f t="shared" si="1"/>
        <v>178.56707669821301</v>
      </c>
      <c r="K72" s="55"/>
      <c r="L72" s="55">
        <f t="shared" si="2"/>
        <v>91.85441206496805</v>
      </c>
      <c r="M72" s="57">
        <f t="shared" si="3"/>
        <v>270.42148876318106</v>
      </c>
      <c r="N72" s="85"/>
    </row>
    <row r="73" spans="1:14" s="86" customFormat="1" ht="15" customHeight="1">
      <c r="A73" s="53">
        <v>66</v>
      </c>
      <c r="B73" s="54" t="s">
        <v>496</v>
      </c>
      <c r="C73" s="55">
        <v>980.918855895776</v>
      </c>
      <c r="D73" s="55">
        <v>668.736998214439</v>
      </c>
      <c r="E73" s="56">
        <v>28.596374774603998</v>
      </c>
      <c r="F73" s="55">
        <f t="shared" si="0"/>
        <v>697.333372989043</v>
      </c>
      <c r="G73" s="55"/>
      <c r="H73" s="55">
        <v>72.298281298754</v>
      </c>
      <c r="I73" s="55">
        <v>88.431638166116</v>
      </c>
      <c r="J73" s="55">
        <f t="shared" si="1"/>
        <v>160.72991946487002</v>
      </c>
      <c r="K73" s="55"/>
      <c r="L73" s="55">
        <f t="shared" si="2"/>
        <v>122.85556344186296</v>
      </c>
      <c r="M73" s="57">
        <f t="shared" si="3"/>
        <v>283.585482906733</v>
      </c>
      <c r="N73" s="85"/>
    </row>
    <row r="74" spans="1:14" s="86" customFormat="1" ht="15" customHeight="1">
      <c r="A74" s="53">
        <v>67</v>
      </c>
      <c r="B74" s="54" t="s">
        <v>241</v>
      </c>
      <c r="C74" s="55">
        <v>267.594201414323</v>
      </c>
      <c r="D74" s="55">
        <v>240.834781390644</v>
      </c>
      <c r="E74" s="56">
        <v>13.379710077257998</v>
      </c>
      <c r="F74" s="55">
        <f t="shared" si="0"/>
        <v>254.214491467902</v>
      </c>
      <c r="G74" s="55"/>
      <c r="H74" s="55">
        <v>13.379709946421</v>
      </c>
      <c r="I74" s="55">
        <v>0</v>
      </c>
      <c r="J74" s="55">
        <f t="shared" si="1"/>
        <v>13.379709946421</v>
      </c>
      <c r="K74" s="55"/>
      <c r="L74" s="55">
        <f t="shared" si="2"/>
        <v>-2.6645352591003757E-14</v>
      </c>
      <c r="M74" s="57">
        <f t="shared" si="3"/>
        <v>13.379709946420974</v>
      </c>
      <c r="N74" s="85"/>
    </row>
    <row r="75" spans="1:14" s="86" customFormat="1" ht="15" customHeight="1">
      <c r="A75" s="53">
        <v>68</v>
      </c>
      <c r="B75" s="54" t="s">
        <v>293</v>
      </c>
      <c r="C75" s="55">
        <v>1214.624144152902</v>
      </c>
      <c r="D75" s="55">
        <v>310.89766400387106</v>
      </c>
      <c r="E75" s="56">
        <v>39.305366346631</v>
      </c>
      <c r="F75" s="55">
        <f aca="true" t="shared" si="4" ref="F75:F138">+D75+E75</f>
        <v>350.20303035050205</v>
      </c>
      <c r="G75" s="55"/>
      <c r="H75" s="55">
        <v>84.012688488911</v>
      </c>
      <c r="I75" s="55">
        <v>123.318054835542</v>
      </c>
      <c r="J75" s="55">
        <f aca="true" t="shared" si="5" ref="J75:J138">+H75+I75</f>
        <v>207.330743324453</v>
      </c>
      <c r="K75" s="55"/>
      <c r="L75" s="55">
        <f aca="true" t="shared" si="6" ref="L75:L138">C75-F75-J75</f>
        <v>657.090370477947</v>
      </c>
      <c r="M75" s="57">
        <f t="shared" si="3"/>
        <v>864.4211138024</v>
      </c>
      <c r="N75" s="85"/>
    </row>
    <row r="76" spans="1:14" s="86" customFormat="1" ht="15" customHeight="1">
      <c r="A76" s="53">
        <v>69</v>
      </c>
      <c r="B76" s="54" t="s">
        <v>497</v>
      </c>
      <c r="C76" s="55">
        <v>434.51677935570797</v>
      </c>
      <c r="D76" s="55">
        <v>412.79094041408996</v>
      </c>
      <c r="E76" s="56">
        <v>0</v>
      </c>
      <c r="F76" s="55">
        <f t="shared" si="4"/>
        <v>412.79094041408996</v>
      </c>
      <c r="G76" s="55"/>
      <c r="H76" s="55">
        <v>21.725838941618</v>
      </c>
      <c r="I76" s="55">
        <v>0</v>
      </c>
      <c r="J76" s="55">
        <f t="shared" si="5"/>
        <v>21.725838941618</v>
      </c>
      <c r="K76" s="55"/>
      <c r="L76" s="55">
        <f t="shared" si="6"/>
        <v>0</v>
      </c>
      <c r="M76" s="57">
        <f t="shared" si="3"/>
        <v>21.725838941618</v>
      </c>
      <c r="N76" s="85"/>
    </row>
    <row r="77" spans="1:14" s="86" customFormat="1" ht="15" customHeight="1">
      <c r="A77" s="53">
        <v>70</v>
      </c>
      <c r="B77" s="54" t="s">
        <v>242</v>
      </c>
      <c r="C77" s="55">
        <v>485.56270354536</v>
      </c>
      <c r="D77" s="55">
        <v>412.728298013556</v>
      </c>
      <c r="E77" s="56">
        <v>24.278135177268</v>
      </c>
      <c r="F77" s="55">
        <f t="shared" si="4"/>
        <v>437.006433190824</v>
      </c>
      <c r="G77" s="55"/>
      <c r="H77" s="55">
        <v>24.278135177268</v>
      </c>
      <c r="I77" s="55">
        <v>0</v>
      </c>
      <c r="J77" s="55">
        <f t="shared" si="5"/>
        <v>24.278135177268</v>
      </c>
      <c r="K77" s="55"/>
      <c r="L77" s="55">
        <f t="shared" si="6"/>
        <v>24.278135177268027</v>
      </c>
      <c r="M77" s="57">
        <f aca="true" t="shared" si="7" ref="M77:M140">+J77+L77</f>
        <v>48.556270354536025</v>
      </c>
      <c r="N77" s="85"/>
    </row>
    <row r="78" spans="1:14" s="86" customFormat="1" ht="15" customHeight="1">
      <c r="A78" s="53">
        <v>71</v>
      </c>
      <c r="B78" s="54" t="s">
        <v>243</v>
      </c>
      <c r="C78" s="55">
        <v>177.61518937519702</v>
      </c>
      <c r="D78" s="55">
        <v>150.972910857706</v>
      </c>
      <c r="E78" s="56">
        <v>8.880759462218</v>
      </c>
      <c r="F78" s="55">
        <f t="shared" si="4"/>
        <v>159.85367031992402</v>
      </c>
      <c r="G78" s="55"/>
      <c r="H78" s="55">
        <v>8.880759462218</v>
      </c>
      <c r="I78" s="55">
        <v>8.880759593055</v>
      </c>
      <c r="J78" s="55">
        <f t="shared" si="5"/>
        <v>17.761519055273</v>
      </c>
      <c r="K78" s="55"/>
      <c r="L78" s="55">
        <f t="shared" si="6"/>
        <v>0</v>
      </c>
      <c r="M78" s="57">
        <f t="shared" si="7"/>
        <v>17.761519055273</v>
      </c>
      <c r="N78" s="85"/>
    </row>
    <row r="79" spans="1:14" s="86" customFormat="1" ht="15" customHeight="1">
      <c r="A79" s="53">
        <v>72</v>
      </c>
      <c r="B79" s="54" t="s">
        <v>244</v>
      </c>
      <c r="C79" s="55">
        <v>404.394183780069</v>
      </c>
      <c r="D79" s="55">
        <v>342.184182129748</v>
      </c>
      <c r="E79" s="56">
        <v>20.736667260386</v>
      </c>
      <c r="F79" s="55">
        <f t="shared" si="4"/>
        <v>362.92084939013404</v>
      </c>
      <c r="G79" s="55"/>
      <c r="H79" s="55">
        <v>20.736667260386</v>
      </c>
      <c r="I79" s="55">
        <v>20.736667129549</v>
      </c>
      <c r="J79" s="55">
        <f t="shared" si="5"/>
        <v>41.473334389935005</v>
      </c>
      <c r="K79" s="55"/>
      <c r="L79" s="55">
        <f t="shared" si="6"/>
        <v>0</v>
      </c>
      <c r="M79" s="57">
        <f t="shared" si="7"/>
        <v>41.473334389935005</v>
      </c>
      <c r="N79" s="85"/>
    </row>
    <row r="80" spans="1:14" s="86" customFormat="1" ht="15" customHeight="1">
      <c r="A80" s="53">
        <v>73</v>
      </c>
      <c r="B80" s="54" t="s">
        <v>245</v>
      </c>
      <c r="C80" s="55">
        <v>553.9919471338561</v>
      </c>
      <c r="D80" s="55">
        <v>221.59677948156</v>
      </c>
      <c r="E80" s="59">
        <v>27.699597435195</v>
      </c>
      <c r="F80" s="55">
        <f t="shared" si="4"/>
        <v>249.29637691675498</v>
      </c>
      <c r="G80" s="55"/>
      <c r="H80" s="55">
        <v>27.699597435195</v>
      </c>
      <c r="I80" s="55">
        <v>55.39919487039</v>
      </c>
      <c r="J80" s="55">
        <f t="shared" si="5"/>
        <v>83.098792305585</v>
      </c>
      <c r="K80" s="55"/>
      <c r="L80" s="55">
        <f t="shared" si="6"/>
        <v>221.59677791151614</v>
      </c>
      <c r="M80" s="57">
        <f t="shared" si="7"/>
        <v>304.69557021710114</v>
      </c>
      <c r="N80" s="85"/>
    </row>
    <row r="81" spans="1:14" s="86" customFormat="1" ht="15" customHeight="1">
      <c r="A81" s="53">
        <v>74</v>
      </c>
      <c r="B81" s="54" t="s">
        <v>246</v>
      </c>
      <c r="C81" s="55">
        <v>83.055772576637</v>
      </c>
      <c r="D81" s="55">
        <v>62.29182933435</v>
      </c>
      <c r="E81" s="59">
        <v>0</v>
      </c>
      <c r="F81" s="55">
        <f t="shared" si="4"/>
        <v>62.29182933435</v>
      </c>
      <c r="G81" s="55"/>
      <c r="H81" s="55">
        <v>8.30557724458</v>
      </c>
      <c r="I81" s="55">
        <v>4.152788753127</v>
      </c>
      <c r="J81" s="55">
        <f t="shared" si="5"/>
        <v>12.458365997707</v>
      </c>
      <c r="K81" s="55"/>
      <c r="L81" s="55">
        <f t="shared" si="6"/>
        <v>8.305577244579998</v>
      </c>
      <c r="M81" s="57">
        <f t="shared" si="7"/>
        <v>20.763943242287</v>
      </c>
      <c r="N81" s="85"/>
    </row>
    <row r="82" spans="1:14" s="86" customFormat="1" ht="15" customHeight="1">
      <c r="A82" s="53">
        <v>75</v>
      </c>
      <c r="B82" s="70" t="s">
        <v>498</v>
      </c>
      <c r="C82" s="55">
        <v>151.18312679644296</v>
      </c>
      <c r="D82" s="55">
        <v>118.32261417818798</v>
      </c>
      <c r="E82" s="59">
        <v>2.467634491364</v>
      </c>
      <c r="F82" s="55">
        <f t="shared" si="4"/>
        <v>120.79024866955197</v>
      </c>
      <c r="G82" s="55"/>
      <c r="H82" s="55">
        <v>12.650678070527</v>
      </c>
      <c r="I82" s="55">
        <v>5.091521855</v>
      </c>
      <c r="J82" s="55">
        <f t="shared" si="5"/>
        <v>17.742199925527</v>
      </c>
      <c r="K82" s="55"/>
      <c r="L82" s="55">
        <f t="shared" si="6"/>
        <v>12.650678201363991</v>
      </c>
      <c r="M82" s="57">
        <f t="shared" si="7"/>
        <v>30.39287812689099</v>
      </c>
      <c r="N82" s="85"/>
    </row>
    <row r="83" spans="1:14" s="86" customFormat="1" ht="15" customHeight="1">
      <c r="A83" s="53">
        <v>76</v>
      </c>
      <c r="B83" s="70" t="s">
        <v>247</v>
      </c>
      <c r="C83" s="55">
        <v>245.52871472334803</v>
      </c>
      <c r="D83" s="55">
        <v>182.37080921331304</v>
      </c>
      <c r="E83" s="56">
        <v>12.631581102007</v>
      </c>
      <c r="F83" s="55">
        <f t="shared" si="4"/>
        <v>195.00239031532004</v>
      </c>
      <c r="G83" s="55"/>
      <c r="H83" s="55">
        <v>12.631581102007</v>
      </c>
      <c r="I83" s="55">
        <v>25.263162204014</v>
      </c>
      <c r="J83" s="55">
        <f t="shared" si="5"/>
        <v>37.894743306021</v>
      </c>
      <c r="K83" s="55"/>
      <c r="L83" s="55">
        <f t="shared" si="6"/>
        <v>12.63158110200699</v>
      </c>
      <c r="M83" s="57">
        <f t="shared" si="7"/>
        <v>50.52632440802799</v>
      </c>
      <c r="N83" s="85"/>
    </row>
    <row r="84" spans="1:14" s="86" customFormat="1" ht="15" customHeight="1">
      <c r="A84" s="53">
        <v>77</v>
      </c>
      <c r="B84" s="70" t="s">
        <v>248</v>
      </c>
      <c r="C84" s="55">
        <v>188.45269532880002</v>
      </c>
      <c r="D84" s="55">
        <v>141.3395214966</v>
      </c>
      <c r="E84" s="56">
        <v>0</v>
      </c>
      <c r="F84" s="55">
        <f t="shared" si="4"/>
        <v>141.3395214966</v>
      </c>
      <c r="G84" s="55"/>
      <c r="H84" s="55">
        <v>18.84526953288</v>
      </c>
      <c r="I84" s="55">
        <v>9.42263476644</v>
      </c>
      <c r="J84" s="55">
        <f t="shared" si="5"/>
        <v>28.26790429932</v>
      </c>
      <c r="K84" s="55"/>
      <c r="L84" s="55">
        <f t="shared" si="6"/>
        <v>18.845269532880003</v>
      </c>
      <c r="M84" s="57">
        <f t="shared" si="7"/>
        <v>47.113173832200005</v>
      </c>
      <c r="N84" s="85"/>
    </row>
    <row r="85" spans="1:14" s="86" customFormat="1" ht="15" customHeight="1">
      <c r="A85" s="53">
        <v>78</v>
      </c>
      <c r="B85" s="58" t="s">
        <v>249</v>
      </c>
      <c r="C85" s="55">
        <v>3.2270161028</v>
      </c>
      <c r="D85" s="55">
        <v>3.06566529766</v>
      </c>
      <c r="E85" s="56">
        <v>0</v>
      </c>
      <c r="F85" s="55">
        <f t="shared" si="4"/>
        <v>3.06566529766</v>
      </c>
      <c r="G85" s="55"/>
      <c r="H85" s="55">
        <v>0.16135080514000003</v>
      </c>
      <c r="I85" s="55">
        <v>0</v>
      </c>
      <c r="J85" s="55">
        <f t="shared" si="5"/>
        <v>0.16135080514000003</v>
      </c>
      <c r="K85" s="55"/>
      <c r="L85" s="55">
        <f t="shared" si="6"/>
        <v>0</v>
      </c>
      <c r="M85" s="57">
        <f t="shared" si="7"/>
        <v>0.16135080514000003</v>
      </c>
      <c r="N85" s="85"/>
    </row>
    <row r="86" spans="1:14" s="86" customFormat="1" ht="15" customHeight="1">
      <c r="A86" s="53">
        <v>79</v>
      </c>
      <c r="B86" s="58" t="s">
        <v>250</v>
      </c>
      <c r="C86" s="55">
        <v>1666.701104308107</v>
      </c>
      <c r="D86" s="55">
        <v>916.6856065778949</v>
      </c>
      <c r="E86" s="56">
        <v>63.086488395259</v>
      </c>
      <c r="F86" s="55">
        <f t="shared" si="4"/>
        <v>979.7720949731539</v>
      </c>
      <c r="G86" s="55"/>
      <c r="H86" s="55">
        <v>103.58362215330501</v>
      </c>
      <c r="I86" s="55">
        <v>166.67011054856403</v>
      </c>
      <c r="J86" s="55">
        <f t="shared" si="5"/>
        <v>270.253732701869</v>
      </c>
      <c r="K86" s="55"/>
      <c r="L86" s="55">
        <f t="shared" si="6"/>
        <v>416.6752766330841</v>
      </c>
      <c r="M86" s="57">
        <f t="shared" si="7"/>
        <v>686.9290093349531</v>
      </c>
      <c r="N86" s="85"/>
    </row>
    <row r="87" spans="1:14" s="86" customFormat="1" ht="15" customHeight="1">
      <c r="A87" s="53">
        <v>80</v>
      </c>
      <c r="B87" s="58" t="s">
        <v>499</v>
      </c>
      <c r="C87" s="55">
        <v>385.83831378502197</v>
      </c>
      <c r="D87" s="55">
        <v>298.45063163045205</v>
      </c>
      <c r="E87" s="56">
        <v>13.424830132567001</v>
      </c>
      <c r="F87" s="55">
        <f t="shared" si="4"/>
        <v>311.8754617630191</v>
      </c>
      <c r="G87" s="55"/>
      <c r="H87" s="55">
        <v>26.531649553815004</v>
      </c>
      <c r="I87" s="55">
        <v>33.704720436086006</v>
      </c>
      <c r="J87" s="55">
        <f t="shared" si="5"/>
        <v>60.23636998990101</v>
      </c>
      <c r="K87" s="55"/>
      <c r="L87" s="55">
        <f t="shared" si="6"/>
        <v>13.726482032101885</v>
      </c>
      <c r="M87" s="57">
        <f t="shared" si="7"/>
        <v>73.96285202200289</v>
      </c>
      <c r="N87" s="85"/>
    </row>
    <row r="88" spans="1:14" s="86" customFormat="1" ht="15" customHeight="1">
      <c r="A88" s="53">
        <v>82</v>
      </c>
      <c r="B88" s="58" t="s">
        <v>251</v>
      </c>
      <c r="C88" s="55">
        <v>7.850193309251999</v>
      </c>
      <c r="D88" s="55">
        <v>6.610689102527999</v>
      </c>
      <c r="E88" s="56">
        <v>0.41316806890799995</v>
      </c>
      <c r="F88" s="55">
        <f t="shared" si="4"/>
        <v>7.023857171435999</v>
      </c>
      <c r="G88" s="55"/>
      <c r="H88" s="55">
        <v>0.41316806890799995</v>
      </c>
      <c r="I88" s="55">
        <v>0.41316806890799995</v>
      </c>
      <c r="J88" s="55">
        <f t="shared" si="5"/>
        <v>0.8263361378159999</v>
      </c>
      <c r="K88" s="55"/>
      <c r="L88" s="55">
        <f t="shared" si="6"/>
        <v>0</v>
      </c>
      <c r="M88" s="57">
        <f t="shared" si="7"/>
        <v>0.8263361378159999</v>
      </c>
      <c r="N88" s="85"/>
    </row>
    <row r="89" spans="1:14" s="86" customFormat="1" ht="15" customHeight="1">
      <c r="A89" s="53">
        <v>83</v>
      </c>
      <c r="B89" s="58" t="s">
        <v>252</v>
      </c>
      <c r="C89" s="55">
        <v>11.975431584452</v>
      </c>
      <c r="D89" s="55">
        <v>8.98157408085</v>
      </c>
      <c r="E89" s="56">
        <v>0</v>
      </c>
      <c r="F89" s="55">
        <f t="shared" si="4"/>
        <v>8.98157408085</v>
      </c>
      <c r="G89" s="55"/>
      <c r="H89" s="55">
        <v>1.19754321078</v>
      </c>
      <c r="I89" s="55">
        <v>0.5987710820420001</v>
      </c>
      <c r="J89" s="55">
        <f t="shared" si="5"/>
        <v>1.7963142928220002</v>
      </c>
      <c r="K89" s="55"/>
      <c r="L89" s="55">
        <f t="shared" si="6"/>
        <v>1.1975432107799993</v>
      </c>
      <c r="M89" s="57">
        <f t="shared" si="7"/>
        <v>2.9938575036019994</v>
      </c>
      <c r="N89" s="85"/>
    </row>
    <row r="90" spans="1:14" s="86" customFormat="1" ht="15" customHeight="1">
      <c r="A90" s="53">
        <v>84</v>
      </c>
      <c r="B90" s="58" t="s">
        <v>253</v>
      </c>
      <c r="C90" s="55">
        <v>176.7477033</v>
      </c>
      <c r="D90" s="55">
        <v>130.23514980000002</v>
      </c>
      <c r="E90" s="56">
        <v>0</v>
      </c>
      <c r="F90" s="55">
        <f t="shared" si="4"/>
        <v>130.23514980000002</v>
      </c>
      <c r="G90" s="55"/>
      <c r="H90" s="55">
        <v>18.6050214</v>
      </c>
      <c r="I90" s="55">
        <v>18.6050214</v>
      </c>
      <c r="J90" s="55">
        <f t="shared" si="5"/>
        <v>37.2100428</v>
      </c>
      <c r="K90" s="55"/>
      <c r="L90" s="55">
        <f t="shared" si="6"/>
        <v>9.3025107</v>
      </c>
      <c r="M90" s="57">
        <f t="shared" si="7"/>
        <v>46.512553499999996</v>
      </c>
      <c r="N90" s="85"/>
    </row>
    <row r="91" spans="1:14" s="86" customFormat="1" ht="15" customHeight="1">
      <c r="A91" s="53">
        <v>87</v>
      </c>
      <c r="B91" s="54" t="s">
        <v>254</v>
      </c>
      <c r="C91" s="55">
        <v>643.7184386603391</v>
      </c>
      <c r="D91" s="55">
        <v>544.7109879044958</v>
      </c>
      <c r="E91" s="56">
        <v>33.002483585281</v>
      </c>
      <c r="F91" s="55">
        <f t="shared" si="4"/>
        <v>577.7134714897768</v>
      </c>
      <c r="G91" s="55"/>
      <c r="H91" s="55">
        <v>33.002483585281</v>
      </c>
      <c r="I91" s="55">
        <v>33.002483585281</v>
      </c>
      <c r="J91" s="55">
        <f t="shared" si="5"/>
        <v>66.004967170562</v>
      </c>
      <c r="K91" s="55"/>
      <c r="L91" s="55">
        <f t="shared" si="6"/>
        <v>2.8421709430404007E-13</v>
      </c>
      <c r="M91" s="57">
        <f t="shared" si="7"/>
        <v>66.00496717056228</v>
      </c>
      <c r="N91" s="85"/>
    </row>
    <row r="92" spans="1:14" s="86" customFormat="1" ht="15" customHeight="1">
      <c r="A92" s="53">
        <v>90</v>
      </c>
      <c r="B92" s="58" t="s">
        <v>255</v>
      </c>
      <c r="C92" s="55">
        <v>175.844928</v>
      </c>
      <c r="D92" s="55">
        <v>149.4681888</v>
      </c>
      <c r="E92" s="56">
        <v>8.792246400000002</v>
      </c>
      <c r="F92" s="55">
        <f t="shared" si="4"/>
        <v>158.26043520000002</v>
      </c>
      <c r="G92" s="55"/>
      <c r="H92" s="55">
        <v>8.792246400000002</v>
      </c>
      <c r="I92" s="55">
        <v>8.792246400000002</v>
      </c>
      <c r="J92" s="55">
        <f t="shared" si="5"/>
        <v>17.584492800000003</v>
      </c>
      <c r="K92" s="55"/>
      <c r="L92" s="55">
        <f t="shared" si="6"/>
        <v>0</v>
      </c>
      <c r="M92" s="57">
        <f t="shared" si="7"/>
        <v>17.584492800000003</v>
      </c>
      <c r="N92" s="85"/>
    </row>
    <row r="93" spans="1:14" s="86" customFormat="1" ht="15" customHeight="1">
      <c r="A93" s="53">
        <v>91</v>
      </c>
      <c r="B93" s="58" t="s">
        <v>256</v>
      </c>
      <c r="C93" s="55">
        <v>150.665857352626</v>
      </c>
      <c r="D93" s="55">
        <v>105.46610033001</v>
      </c>
      <c r="E93" s="56">
        <v>3.77647262615</v>
      </c>
      <c r="F93" s="55">
        <f t="shared" si="4"/>
        <v>109.24257295615999</v>
      </c>
      <c r="G93" s="55"/>
      <c r="H93" s="55">
        <v>11.29011313528</v>
      </c>
      <c r="I93" s="55">
        <v>15.06658576143</v>
      </c>
      <c r="J93" s="55">
        <f t="shared" si="5"/>
        <v>26.35669889671</v>
      </c>
      <c r="K93" s="55"/>
      <c r="L93" s="55">
        <f t="shared" si="6"/>
        <v>15.066585499756016</v>
      </c>
      <c r="M93" s="57">
        <f t="shared" si="7"/>
        <v>41.423284396466016</v>
      </c>
      <c r="N93" s="85"/>
    </row>
    <row r="94" spans="1:14" s="86" customFormat="1" ht="15" customHeight="1">
      <c r="A94" s="53">
        <v>92</v>
      </c>
      <c r="B94" s="58" t="s">
        <v>257</v>
      </c>
      <c r="C94" s="55">
        <v>423.264125900224</v>
      </c>
      <c r="D94" s="55">
        <v>353.938107327385</v>
      </c>
      <c r="E94" s="56">
        <v>21.721955568621002</v>
      </c>
      <c r="F94" s="55">
        <f t="shared" si="4"/>
        <v>375.660062896006</v>
      </c>
      <c r="G94" s="55"/>
      <c r="H94" s="55">
        <v>21.721955568621002</v>
      </c>
      <c r="I94" s="55">
        <v>23.802031502109</v>
      </c>
      <c r="J94" s="55">
        <f t="shared" si="5"/>
        <v>45.52398707073</v>
      </c>
      <c r="K94" s="55"/>
      <c r="L94" s="55">
        <f t="shared" si="6"/>
        <v>2.0800759334879473</v>
      </c>
      <c r="M94" s="57">
        <f t="shared" si="7"/>
        <v>47.60406300421795</v>
      </c>
      <c r="N94" s="85"/>
    </row>
    <row r="95" spans="1:14" s="86" customFormat="1" ht="15" customHeight="1">
      <c r="A95" s="53">
        <v>93</v>
      </c>
      <c r="B95" s="58" t="s">
        <v>500</v>
      </c>
      <c r="C95" s="55">
        <v>227.24917142560497</v>
      </c>
      <c r="D95" s="55">
        <v>178.40821323528</v>
      </c>
      <c r="E95" s="56">
        <v>10.628445305576</v>
      </c>
      <c r="F95" s="55">
        <f t="shared" si="4"/>
        <v>189.036658540856</v>
      </c>
      <c r="G95" s="55"/>
      <c r="H95" s="55">
        <v>13.159316459128</v>
      </c>
      <c r="I95" s="55">
        <v>11.893879966493001</v>
      </c>
      <c r="J95" s="55">
        <f t="shared" si="5"/>
        <v>25.053196425621003</v>
      </c>
      <c r="K95" s="55"/>
      <c r="L95" s="55">
        <f t="shared" si="6"/>
        <v>13.159316459127972</v>
      </c>
      <c r="M95" s="57">
        <f t="shared" si="7"/>
        <v>38.212512884748975</v>
      </c>
      <c r="N95" s="85"/>
    </row>
    <row r="96" spans="1:14" s="86" customFormat="1" ht="15" customHeight="1">
      <c r="A96" s="53">
        <v>94</v>
      </c>
      <c r="B96" s="54" t="s">
        <v>258</v>
      </c>
      <c r="C96" s="55">
        <v>75.75462300000001</v>
      </c>
      <c r="D96" s="55">
        <v>64.39142955</v>
      </c>
      <c r="E96" s="56">
        <v>0</v>
      </c>
      <c r="F96" s="55">
        <f t="shared" si="4"/>
        <v>64.39142955</v>
      </c>
      <c r="G96" s="55"/>
      <c r="H96" s="55">
        <v>7.5754623</v>
      </c>
      <c r="I96" s="55">
        <v>3.78773115</v>
      </c>
      <c r="J96" s="55">
        <f t="shared" si="5"/>
        <v>11.36319345</v>
      </c>
      <c r="K96" s="55"/>
      <c r="L96" s="55">
        <f t="shared" si="6"/>
        <v>0</v>
      </c>
      <c r="M96" s="57">
        <f t="shared" si="7"/>
        <v>11.36319345</v>
      </c>
      <c r="N96" s="85"/>
    </row>
    <row r="97" spans="1:14" s="88" customFormat="1" ht="15" customHeight="1">
      <c r="A97" s="53">
        <v>95</v>
      </c>
      <c r="B97" s="54" t="s">
        <v>259</v>
      </c>
      <c r="C97" s="55">
        <v>100.79538192956399</v>
      </c>
      <c r="D97" s="55">
        <v>84.88032162489598</v>
      </c>
      <c r="E97" s="56">
        <v>5.305020101556</v>
      </c>
      <c r="F97" s="55">
        <f t="shared" si="4"/>
        <v>90.18534172645198</v>
      </c>
      <c r="G97" s="55"/>
      <c r="H97" s="55">
        <v>5.305020101556</v>
      </c>
      <c r="I97" s="55">
        <v>5.305020101556</v>
      </c>
      <c r="J97" s="55">
        <f t="shared" si="5"/>
        <v>10.610040203112</v>
      </c>
      <c r="K97" s="55"/>
      <c r="L97" s="55">
        <f t="shared" si="6"/>
        <v>0</v>
      </c>
      <c r="M97" s="57">
        <f t="shared" si="7"/>
        <v>10.610040203112</v>
      </c>
      <c r="N97" s="87"/>
    </row>
    <row r="98" spans="1:14" s="86" customFormat="1" ht="15" customHeight="1">
      <c r="A98" s="53">
        <v>98</v>
      </c>
      <c r="B98" s="54" t="s">
        <v>260</v>
      </c>
      <c r="C98" s="55">
        <v>45.523216702473995</v>
      </c>
      <c r="D98" s="55">
        <v>38.69473397468</v>
      </c>
      <c r="E98" s="56">
        <v>2.2761608220400005</v>
      </c>
      <c r="F98" s="55">
        <f t="shared" si="4"/>
        <v>40.970894796719996</v>
      </c>
      <c r="G98" s="55"/>
      <c r="H98" s="55">
        <v>2.2761608220400005</v>
      </c>
      <c r="I98" s="55">
        <v>2.2761610837140003</v>
      </c>
      <c r="J98" s="55">
        <f t="shared" si="5"/>
        <v>4.552321905754001</v>
      </c>
      <c r="K98" s="55"/>
      <c r="L98" s="55">
        <f t="shared" si="6"/>
        <v>0</v>
      </c>
      <c r="M98" s="57">
        <f t="shared" si="7"/>
        <v>4.552321905754001</v>
      </c>
      <c r="N98" s="85"/>
    </row>
    <row r="99" spans="1:14" s="86" customFormat="1" ht="15" customHeight="1">
      <c r="A99" s="53">
        <v>99</v>
      </c>
      <c r="B99" s="54" t="s">
        <v>366</v>
      </c>
      <c r="C99" s="55">
        <v>586.345795563003</v>
      </c>
      <c r="D99" s="55">
        <v>469.076636555072</v>
      </c>
      <c r="E99" s="56">
        <v>29.317289784692</v>
      </c>
      <c r="F99" s="55">
        <f t="shared" si="4"/>
        <v>498.393926339764</v>
      </c>
      <c r="G99" s="55"/>
      <c r="H99" s="55">
        <v>29.317289784692</v>
      </c>
      <c r="I99" s="55">
        <v>29.317289653855003</v>
      </c>
      <c r="J99" s="55">
        <f t="shared" si="5"/>
        <v>58.63457943854701</v>
      </c>
      <c r="K99" s="55"/>
      <c r="L99" s="55">
        <f t="shared" si="6"/>
        <v>29.31728978469198</v>
      </c>
      <c r="M99" s="57">
        <f t="shared" si="7"/>
        <v>87.95186922323899</v>
      </c>
      <c r="N99" s="85"/>
    </row>
    <row r="100" spans="1:14" s="86" customFormat="1" ht="15" customHeight="1">
      <c r="A100" s="53">
        <v>100</v>
      </c>
      <c r="B100" s="54" t="s">
        <v>367</v>
      </c>
      <c r="C100" s="55">
        <v>1041.712356914936</v>
      </c>
      <c r="D100" s="55">
        <v>639.0938423957849</v>
      </c>
      <c r="E100" s="56">
        <v>30.237805666032997</v>
      </c>
      <c r="F100" s="55">
        <f t="shared" si="4"/>
        <v>669.3316480618179</v>
      </c>
      <c r="G100" s="55"/>
      <c r="H100" s="55">
        <v>77.280598612497</v>
      </c>
      <c r="I100" s="55">
        <v>107.51840427853</v>
      </c>
      <c r="J100" s="55">
        <f t="shared" si="5"/>
        <v>184.799002891027</v>
      </c>
      <c r="K100" s="55"/>
      <c r="L100" s="55">
        <f t="shared" si="6"/>
        <v>187.58170596209112</v>
      </c>
      <c r="M100" s="57">
        <f t="shared" si="7"/>
        <v>372.3807088531181</v>
      </c>
      <c r="N100" s="85"/>
    </row>
    <row r="101" spans="1:14" s="86" customFormat="1" ht="15" customHeight="1">
      <c r="A101" s="53">
        <v>101</v>
      </c>
      <c r="B101" s="54" t="s">
        <v>294</v>
      </c>
      <c r="C101" s="55">
        <v>364.82151037724003</v>
      </c>
      <c r="D101" s="55">
        <v>220.574401893076</v>
      </c>
      <c r="E101" s="56">
        <v>6.191677722363</v>
      </c>
      <c r="F101" s="55">
        <f t="shared" si="4"/>
        <v>226.766079615439</v>
      </c>
      <c r="G101" s="55"/>
      <c r="H101" s="55">
        <v>30.912400976359002</v>
      </c>
      <c r="I101" s="55">
        <v>37.104078698722</v>
      </c>
      <c r="J101" s="55">
        <f t="shared" si="5"/>
        <v>68.016479675081</v>
      </c>
      <c r="K101" s="55"/>
      <c r="L101" s="55">
        <f t="shared" si="6"/>
        <v>70.03895108672003</v>
      </c>
      <c r="M101" s="57">
        <f t="shared" si="7"/>
        <v>138.05543076180103</v>
      </c>
      <c r="N101" s="85"/>
    </row>
    <row r="102" spans="1:14" s="86" customFormat="1" ht="15" customHeight="1">
      <c r="A102" s="53">
        <v>102</v>
      </c>
      <c r="B102" s="54" t="s">
        <v>368</v>
      </c>
      <c r="C102" s="55">
        <v>252.377661927986</v>
      </c>
      <c r="D102" s="55">
        <v>186.590271978292</v>
      </c>
      <c r="E102" s="56">
        <v>2.0655299991760003</v>
      </c>
      <c r="F102" s="55">
        <f t="shared" si="4"/>
        <v>188.655801977468</v>
      </c>
      <c r="G102" s="55"/>
      <c r="H102" s="55">
        <v>23.42321429504</v>
      </c>
      <c r="I102" s="55">
        <v>25.488744294215994</v>
      </c>
      <c r="J102" s="55">
        <f t="shared" si="5"/>
        <v>48.911958589255995</v>
      </c>
      <c r="K102" s="55"/>
      <c r="L102" s="55">
        <f t="shared" si="6"/>
        <v>14.809901361262</v>
      </c>
      <c r="M102" s="57">
        <f t="shared" si="7"/>
        <v>63.721859950517995</v>
      </c>
      <c r="N102" s="85"/>
    </row>
    <row r="103" spans="1:14" s="86" customFormat="1" ht="15" customHeight="1">
      <c r="A103" s="53">
        <v>103</v>
      </c>
      <c r="B103" s="54" t="s">
        <v>369</v>
      </c>
      <c r="C103" s="55">
        <v>87.54502424486702</v>
      </c>
      <c r="D103" s="55">
        <v>73.72212567988802</v>
      </c>
      <c r="E103" s="56">
        <v>4.607632854993001</v>
      </c>
      <c r="F103" s="55">
        <f t="shared" si="4"/>
        <v>78.32975853488102</v>
      </c>
      <c r="G103" s="55"/>
      <c r="H103" s="55">
        <v>4.607632854993001</v>
      </c>
      <c r="I103" s="55">
        <v>4.607632854993001</v>
      </c>
      <c r="J103" s="55">
        <f t="shared" si="5"/>
        <v>9.215265709986001</v>
      </c>
      <c r="K103" s="55"/>
      <c r="L103" s="55">
        <f t="shared" si="6"/>
        <v>0</v>
      </c>
      <c r="M103" s="57">
        <f t="shared" si="7"/>
        <v>9.215265709986001</v>
      </c>
      <c r="N103" s="85"/>
    </row>
    <row r="104" spans="1:14" s="86" customFormat="1" ht="15" customHeight="1">
      <c r="A104" s="53">
        <v>105</v>
      </c>
      <c r="B104" s="54" t="s">
        <v>261</v>
      </c>
      <c r="C104" s="55">
        <v>1327.466885569342</v>
      </c>
      <c r="D104" s="55">
        <v>1048.000172225692</v>
      </c>
      <c r="E104" s="56">
        <v>69.86667827049402</v>
      </c>
      <c r="F104" s="55">
        <f t="shared" si="4"/>
        <v>1117.866850496186</v>
      </c>
      <c r="G104" s="55"/>
      <c r="H104" s="55">
        <v>69.86667827049402</v>
      </c>
      <c r="I104" s="55">
        <v>69.866678532168</v>
      </c>
      <c r="J104" s="55">
        <f t="shared" si="5"/>
        <v>139.733356802662</v>
      </c>
      <c r="K104" s="55"/>
      <c r="L104" s="55">
        <f t="shared" si="6"/>
        <v>69.86667827049382</v>
      </c>
      <c r="M104" s="57">
        <f t="shared" si="7"/>
        <v>209.60003507315582</v>
      </c>
      <c r="N104" s="85"/>
    </row>
    <row r="105" spans="1:14" s="86" customFormat="1" ht="15" customHeight="1">
      <c r="A105" s="53">
        <v>106</v>
      </c>
      <c r="B105" s="54" t="s">
        <v>262</v>
      </c>
      <c r="C105" s="55">
        <v>974.6867167003261</v>
      </c>
      <c r="D105" s="55">
        <v>633.5463660253</v>
      </c>
      <c r="E105" s="59">
        <v>48.7343358481</v>
      </c>
      <c r="F105" s="55">
        <f t="shared" si="4"/>
        <v>682.2807018734001</v>
      </c>
      <c r="G105" s="55"/>
      <c r="H105" s="55">
        <v>48.7343358481</v>
      </c>
      <c r="I105" s="55">
        <v>97.4686716962</v>
      </c>
      <c r="J105" s="55">
        <f t="shared" si="5"/>
        <v>146.20300754430002</v>
      </c>
      <c r="K105" s="55"/>
      <c r="L105" s="55">
        <f t="shared" si="6"/>
        <v>146.203007282626</v>
      </c>
      <c r="M105" s="57">
        <f t="shared" si="7"/>
        <v>292.406014826926</v>
      </c>
      <c r="N105" s="85"/>
    </row>
    <row r="106" spans="1:15" s="86" customFormat="1" ht="15" customHeight="1">
      <c r="A106" s="53">
        <v>107</v>
      </c>
      <c r="B106" s="54" t="s">
        <v>263</v>
      </c>
      <c r="C106" s="55">
        <v>791.442523803204</v>
      </c>
      <c r="D106" s="55">
        <v>527.6283492021361</v>
      </c>
      <c r="E106" s="56">
        <v>0</v>
      </c>
      <c r="F106" s="55">
        <f t="shared" si="4"/>
        <v>527.6283492021361</v>
      </c>
      <c r="G106" s="55"/>
      <c r="H106" s="55">
        <v>87.93805820035601</v>
      </c>
      <c r="I106" s="55">
        <v>87.93805820035601</v>
      </c>
      <c r="J106" s="55">
        <f t="shared" si="5"/>
        <v>175.87611640071202</v>
      </c>
      <c r="K106" s="55"/>
      <c r="L106" s="55">
        <f t="shared" si="6"/>
        <v>87.93805820035595</v>
      </c>
      <c r="M106" s="57">
        <f t="shared" si="7"/>
        <v>263.814174601068</v>
      </c>
      <c r="N106" s="85"/>
      <c r="O106" s="55"/>
    </row>
    <row r="107" spans="1:14" s="86" customFormat="1" ht="15" customHeight="1">
      <c r="A107" s="53">
        <v>108</v>
      </c>
      <c r="B107" s="71" t="s">
        <v>264</v>
      </c>
      <c r="C107" s="55">
        <v>448.267935414292</v>
      </c>
      <c r="D107" s="55">
        <v>340.76035514993504</v>
      </c>
      <c r="E107" s="56">
        <v>22.543665440953998</v>
      </c>
      <c r="F107" s="55">
        <f t="shared" si="4"/>
        <v>363.304020590889</v>
      </c>
      <c r="G107" s="55"/>
      <c r="H107" s="55">
        <v>22.543665440953998</v>
      </c>
      <c r="I107" s="55">
        <v>42.481957607957</v>
      </c>
      <c r="J107" s="55">
        <f t="shared" si="5"/>
        <v>65.025623048911</v>
      </c>
      <c r="K107" s="55"/>
      <c r="L107" s="55">
        <f t="shared" si="6"/>
        <v>19.938291774492</v>
      </c>
      <c r="M107" s="57">
        <f t="shared" si="7"/>
        <v>84.963914823403</v>
      </c>
      <c r="N107" s="85"/>
    </row>
    <row r="108" spans="1:14" s="86" customFormat="1" ht="15" customHeight="1">
      <c r="A108" s="53">
        <v>110</v>
      </c>
      <c r="B108" s="71" t="s">
        <v>265</v>
      </c>
      <c r="C108" s="55">
        <v>68.704112107435</v>
      </c>
      <c r="D108" s="55">
        <v>50.121859485523</v>
      </c>
      <c r="E108" s="56">
        <v>0</v>
      </c>
      <c r="F108" s="55">
        <f t="shared" si="4"/>
        <v>50.121859485523</v>
      </c>
      <c r="G108" s="55"/>
      <c r="H108" s="55">
        <v>7.43290099643</v>
      </c>
      <c r="I108" s="55">
        <v>7.43290099643</v>
      </c>
      <c r="J108" s="55">
        <f t="shared" si="5"/>
        <v>14.86580199286</v>
      </c>
      <c r="K108" s="55"/>
      <c r="L108" s="55">
        <f t="shared" si="6"/>
        <v>3.716450629051998</v>
      </c>
      <c r="M108" s="57">
        <f t="shared" si="7"/>
        <v>18.582252621911998</v>
      </c>
      <c r="N108" s="85"/>
    </row>
    <row r="109" spans="1:14" s="86" customFormat="1" ht="15" customHeight="1">
      <c r="A109" s="53">
        <v>111</v>
      </c>
      <c r="B109" s="71" t="s">
        <v>30</v>
      </c>
      <c r="C109" s="55">
        <v>411.7909703627371</v>
      </c>
      <c r="D109" s="55">
        <v>144.126839581165</v>
      </c>
      <c r="E109" s="56">
        <v>20.589548511595</v>
      </c>
      <c r="F109" s="55">
        <f t="shared" si="4"/>
        <v>164.71638809276</v>
      </c>
      <c r="G109" s="55"/>
      <c r="H109" s="55">
        <v>20.589548511595</v>
      </c>
      <c r="I109" s="55">
        <v>41.17909702319</v>
      </c>
      <c r="J109" s="55">
        <f t="shared" si="5"/>
        <v>61.76864553478501</v>
      </c>
      <c r="K109" s="55"/>
      <c r="L109" s="55">
        <f t="shared" si="6"/>
        <v>185.30593673519206</v>
      </c>
      <c r="M109" s="57">
        <f t="shared" si="7"/>
        <v>247.07458226997707</v>
      </c>
      <c r="N109" s="85"/>
    </row>
    <row r="110" spans="1:14" s="86" customFormat="1" ht="15" customHeight="1">
      <c r="A110" s="53">
        <v>112</v>
      </c>
      <c r="B110" s="71" t="s">
        <v>501</v>
      </c>
      <c r="C110" s="55">
        <v>179.11277662961896</v>
      </c>
      <c r="D110" s="55">
        <v>139.08499915180502</v>
      </c>
      <c r="E110" s="56">
        <v>6.333887990262</v>
      </c>
      <c r="F110" s="55">
        <f t="shared" si="4"/>
        <v>145.41888714206704</v>
      </c>
      <c r="G110" s="55"/>
      <c r="H110" s="55">
        <v>12.210778563312</v>
      </c>
      <c r="I110" s="55">
        <v>9.272332360927999</v>
      </c>
      <c r="J110" s="55">
        <f t="shared" si="5"/>
        <v>21.48311092424</v>
      </c>
      <c r="K110" s="55"/>
      <c r="L110" s="55">
        <f t="shared" si="6"/>
        <v>12.21077856331193</v>
      </c>
      <c r="M110" s="57">
        <f t="shared" si="7"/>
        <v>33.69388948755193</v>
      </c>
      <c r="N110" s="85"/>
    </row>
    <row r="111" spans="1:14" s="86" customFormat="1" ht="15" customHeight="1">
      <c r="A111" s="53">
        <v>113</v>
      </c>
      <c r="B111" s="71" t="s">
        <v>266</v>
      </c>
      <c r="C111" s="55">
        <v>469.0351820291549</v>
      </c>
      <c r="D111" s="55">
        <v>334.25152121269997</v>
      </c>
      <c r="E111" s="56">
        <v>0</v>
      </c>
      <c r="F111" s="55">
        <f t="shared" si="4"/>
        <v>334.25152121269997</v>
      </c>
      <c r="G111" s="55"/>
      <c r="H111" s="55">
        <v>51.423310955800005</v>
      </c>
      <c r="I111" s="55">
        <v>51.423310955800005</v>
      </c>
      <c r="J111" s="55">
        <f t="shared" si="5"/>
        <v>102.84662191160001</v>
      </c>
      <c r="K111" s="55"/>
      <c r="L111" s="55">
        <f t="shared" si="6"/>
        <v>31.937038904854916</v>
      </c>
      <c r="M111" s="57">
        <f t="shared" si="7"/>
        <v>134.78366081645493</v>
      </c>
      <c r="N111" s="85"/>
    </row>
    <row r="112" spans="1:14" s="86" customFormat="1" ht="15" customHeight="1">
      <c r="A112" s="53">
        <v>114</v>
      </c>
      <c r="B112" s="54" t="s">
        <v>370</v>
      </c>
      <c r="C112" s="55">
        <v>399.707034738326</v>
      </c>
      <c r="D112" s="55">
        <v>279.79492450000004</v>
      </c>
      <c r="E112" s="56">
        <v>19.985351750000003</v>
      </c>
      <c r="F112" s="55">
        <f t="shared" si="4"/>
        <v>299.78027625000004</v>
      </c>
      <c r="G112" s="55"/>
      <c r="H112" s="55">
        <v>19.985351750000003</v>
      </c>
      <c r="I112" s="55">
        <v>39.970703500000006</v>
      </c>
      <c r="J112" s="55">
        <f t="shared" si="5"/>
        <v>59.956055250000006</v>
      </c>
      <c r="K112" s="55"/>
      <c r="L112" s="55">
        <f t="shared" si="6"/>
        <v>39.97070323832595</v>
      </c>
      <c r="M112" s="57">
        <f t="shared" si="7"/>
        <v>99.92675848832596</v>
      </c>
      <c r="N112" s="85"/>
    </row>
    <row r="113" spans="1:14" s="86" customFormat="1" ht="15" customHeight="1">
      <c r="A113" s="53">
        <v>117</v>
      </c>
      <c r="B113" s="54" t="s">
        <v>371</v>
      </c>
      <c r="C113" s="55">
        <v>578.299540523348</v>
      </c>
      <c r="D113" s="55">
        <v>381.22114461361</v>
      </c>
      <c r="E113" s="56">
        <v>7.22874425</v>
      </c>
      <c r="F113" s="55">
        <f t="shared" si="4"/>
        <v>388.44988886361</v>
      </c>
      <c r="G113" s="55"/>
      <c r="H113" s="55">
        <v>51.362130266230004</v>
      </c>
      <c r="I113" s="55">
        <v>58.59087451623</v>
      </c>
      <c r="J113" s="55">
        <f t="shared" si="5"/>
        <v>109.95300478246</v>
      </c>
      <c r="K113" s="55"/>
      <c r="L113" s="55">
        <f t="shared" si="6"/>
        <v>79.89664687727802</v>
      </c>
      <c r="M113" s="57">
        <f t="shared" si="7"/>
        <v>189.84965165973802</v>
      </c>
      <c r="N113" s="85"/>
    </row>
    <row r="114" spans="1:14" s="86" customFormat="1" ht="15" customHeight="1">
      <c r="A114" s="53">
        <v>118</v>
      </c>
      <c r="B114" s="54" t="s">
        <v>459</v>
      </c>
      <c r="C114" s="55">
        <v>269.83737181765</v>
      </c>
      <c r="D114" s="55">
        <v>185.016050483719</v>
      </c>
      <c r="E114" s="56">
        <v>0</v>
      </c>
      <c r="F114" s="55">
        <f t="shared" si="4"/>
        <v>185.016050483719</v>
      </c>
      <c r="G114" s="55"/>
      <c r="H114" s="55">
        <v>28.464007766726002</v>
      </c>
      <c r="I114" s="55">
        <v>28.464007766726002</v>
      </c>
      <c r="J114" s="55">
        <f t="shared" si="5"/>
        <v>56.928015533452005</v>
      </c>
      <c r="K114" s="55"/>
      <c r="L114" s="55">
        <f t="shared" si="6"/>
        <v>27.89330580047902</v>
      </c>
      <c r="M114" s="57">
        <f t="shared" si="7"/>
        <v>84.82132133393102</v>
      </c>
      <c r="N114" s="85"/>
    </row>
    <row r="115" spans="1:14" s="86" customFormat="1" ht="15" customHeight="1">
      <c r="A115" s="53">
        <v>122</v>
      </c>
      <c r="B115" s="71" t="s">
        <v>267</v>
      </c>
      <c r="C115" s="55">
        <v>141.36506611248</v>
      </c>
      <c r="D115" s="55">
        <v>106.02379958436002</v>
      </c>
      <c r="E115" s="56">
        <v>7.068253305624</v>
      </c>
      <c r="F115" s="55">
        <f t="shared" si="4"/>
        <v>113.09205288998402</v>
      </c>
      <c r="G115" s="55"/>
      <c r="H115" s="55">
        <v>7.068253305624</v>
      </c>
      <c r="I115" s="55">
        <v>14.136506611248</v>
      </c>
      <c r="J115" s="55">
        <f t="shared" si="5"/>
        <v>21.204759916872</v>
      </c>
      <c r="K115" s="55"/>
      <c r="L115" s="55">
        <f t="shared" si="6"/>
        <v>7.0682533056239905</v>
      </c>
      <c r="M115" s="57">
        <f t="shared" si="7"/>
        <v>28.27301322249599</v>
      </c>
      <c r="N115" s="85"/>
    </row>
    <row r="116" spans="1:14" s="86" customFormat="1" ht="15" customHeight="1">
      <c r="A116" s="53">
        <v>123</v>
      </c>
      <c r="B116" s="71" t="s">
        <v>268</v>
      </c>
      <c r="C116" s="55">
        <v>69.319775947058</v>
      </c>
      <c r="D116" s="55">
        <v>51.083902638153</v>
      </c>
      <c r="E116" s="59">
        <v>1.938853484939</v>
      </c>
      <c r="F116" s="55">
        <f t="shared" si="4"/>
        <v>53.022756123092</v>
      </c>
      <c r="G116" s="55"/>
      <c r="H116" s="55">
        <v>5.3555031654950005</v>
      </c>
      <c r="I116" s="55">
        <v>7.294356650434</v>
      </c>
      <c r="J116" s="55">
        <f t="shared" si="5"/>
        <v>12.649859815929</v>
      </c>
      <c r="K116" s="55"/>
      <c r="L116" s="55">
        <f t="shared" si="6"/>
        <v>3.6471600080370035</v>
      </c>
      <c r="M116" s="57">
        <f t="shared" si="7"/>
        <v>16.297019823966004</v>
      </c>
      <c r="N116" s="85"/>
    </row>
    <row r="117" spans="1:14" s="86" customFormat="1" ht="15" customHeight="1">
      <c r="A117" s="53">
        <v>124</v>
      </c>
      <c r="B117" s="71" t="s">
        <v>269</v>
      </c>
      <c r="C117" s="55">
        <v>703.937801671958</v>
      </c>
      <c r="D117" s="55">
        <v>419.982726090004</v>
      </c>
      <c r="E117" s="59">
        <v>32.405468204942004</v>
      </c>
      <c r="F117" s="55">
        <f t="shared" si="4"/>
        <v>452.388194294946</v>
      </c>
      <c r="G117" s="55"/>
      <c r="H117" s="55">
        <v>38.851361825794</v>
      </c>
      <c r="I117" s="55">
        <v>71.256830030736</v>
      </c>
      <c r="J117" s="55">
        <f t="shared" si="5"/>
        <v>110.10819185653</v>
      </c>
      <c r="K117" s="55"/>
      <c r="L117" s="55">
        <f t="shared" si="6"/>
        <v>141.44141552048202</v>
      </c>
      <c r="M117" s="57">
        <f t="shared" si="7"/>
        <v>251.54960737701202</v>
      </c>
      <c r="N117" s="85"/>
    </row>
    <row r="118" spans="1:14" s="86" customFormat="1" ht="15" customHeight="1">
      <c r="A118" s="53">
        <v>126</v>
      </c>
      <c r="B118" s="71" t="s">
        <v>270</v>
      </c>
      <c r="C118" s="55">
        <v>1105.3718349613869</v>
      </c>
      <c r="D118" s="55">
        <v>740.160223340013</v>
      </c>
      <c r="E118" s="59">
        <v>9.078507158203</v>
      </c>
      <c r="F118" s="55">
        <f t="shared" si="4"/>
        <v>749.238730498216</v>
      </c>
      <c r="G118" s="55"/>
      <c r="H118" s="55">
        <v>104.46995333579702</v>
      </c>
      <c r="I118" s="55">
        <v>113.54846049400001</v>
      </c>
      <c r="J118" s="55">
        <f t="shared" si="5"/>
        <v>218.01841382979703</v>
      </c>
      <c r="K118" s="55"/>
      <c r="L118" s="55">
        <f t="shared" si="6"/>
        <v>138.11469063337384</v>
      </c>
      <c r="M118" s="57">
        <f t="shared" si="7"/>
        <v>356.13310446317087</v>
      </c>
      <c r="N118" s="85"/>
    </row>
    <row r="119" spans="1:14" s="86" customFormat="1" ht="15" customHeight="1">
      <c r="A119" s="53">
        <v>127</v>
      </c>
      <c r="B119" s="71" t="s">
        <v>271</v>
      </c>
      <c r="C119" s="55">
        <v>932.2930806092191</v>
      </c>
      <c r="D119" s="55">
        <v>559.375849778571</v>
      </c>
      <c r="E119" s="59">
        <v>14.032263670705</v>
      </c>
      <c r="F119" s="55">
        <f t="shared" si="4"/>
        <v>573.408113449276</v>
      </c>
      <c r="G119" s="55"/>
      <c r="H119" s="55">
        <v>79.197045345327</v>
      </c>
      <c r="I119" s="55">
        <v>93.22930901603199</v>
      </c>
      <c r="J119" s="55">
        <f t="shared" si="5"/>
        <v>172.426354361359</v>
      </c>
      <c r="K119" s="55"/>
      <c r="L119" s="55">
        <f t="shared" si="6"/>
        <v>186.45861279858414</v>
      </c>
      <c r="M119" s="57">
        <f t="shared" si="7"/>
        <v>358.88496715994313</v>
      </c>
      <c r="N119" s="85"/>
    </row>
    <row r="120" spans="1:14" s="86" customFormat="1" ht="15" customHeight="1">
      <c r="A120" s="60">
        <v>130</v>
      </c>
      <c r="B120" s="72" t="s">
        <v>272</v>
      </c>
      <c r="C120" s="62">
        <v>1200.352539442238</v>
      </c>
      <c r="D120" s="62">
        <v>678.2800460662522</v>
      </c>
      <c r="E120" s="63">
        <v>10.533478577496002</v>
      </c>
      <c r="F120" s="62">
        <f t="shared" si="4"/>
        <v>688.8135246437482</v>
      </c>
      <c r="G120" s="62"/>
      <c r="H120" s="62">
        <v>109.50177544522998</v>
      </c>
      <c r="I120" s="62">
        <v>120.03525402272598</v>
      </c>
      <c r="J120" s="62">
        <f t="shared" si="5"/>
        <v>229.53702946795596</v>
      </c>
      <c r="K120" s="62"/>
      <c r="L120" s="62">
        <f t="shared" si="6"/>
        <v>282.0019853305337</v>
      </c>
      <c r="M120" s="64">
        <f t="shared" si="7"/>
        <v>511.5390147984897</v>
      </c>
      <c r="N120" s="85"/>
    </row>
    <row r="121" spans="1:14" s="86" customFormat="1" ht="15" customHeight="1">
      <c r="A121" s="65">
        <v>132</v>
      </c>
      <c r="B121" s="73" t="s">
        <v>273</v>
      </c>
      <c r="C121" s="67">
        <v>1428.321360160793</v>
      </c>
      <c r="D121" s="67">
        <v>571.3285441166519</v>
      </c>
      <c r="E121" s="68">
        <v>47.610712009721</v>
      </c>
      <c r="F121" s="67">
        <f t="shared" si="4"/>
        <v>618.9392561263728</v>
      </c>
      <c r="G121" s="67"/>
      <c r="H121" s="67">
        <v>47.610712009721</v>
      </c>
      <c r="I121" s="67">
        <v>95.221424019442</v>
      </c>
      <c r="J121" s="67">
        <f t="shared" si="5"/>
        <v>142.832136029163</v>
      </c>
      <c r="K121" s="67"/>
      <c r="L121" s="67">
        <f t="shared" si="6"/>
        <v>666.5499680052571</v>
      </c>
      <c r="M121" s="69">
        <f t="shared" si="7"/>
        <v>809.3821040344201</v>
      </c>
      <c r="N121" s="85"/>
    </row>
    <row r="122" spans="1:14" s="86" customFormat="1" ht="15" customHeight="1">
      <c r="A122" s="53">
        <v>136</v>
      </c>
      <c r="B122" s="71" t="s">
        <v>372</v>
      </c>
      <c r="C122" s="55">
        <v>88.991562041977</v>
      </c>
      <c r="D122" s="55">
        <v>62.294093337797996</v>
      </c>
      <c r="E122" s="56">
        <v>4.449578095557</v>
      </c>
      <c r="F122" s="55">
        <f t="shared" si="4"/>
        <v>66.74367143335499</v>
      </c>
      <c r="G122" s="55"/>
      <c r="H122" s="55">
        <v>4.449578095557</v>
      </c>
      <c r="I122" s="55">
        <v>8.899156191114</v>
      </c>
      <c r="J122" s="55">
        <f t="shared" si="5"/>
        <v>13.348734286671</v>
      </c>
      <c r="K122" s="55"/>
      <c r="L122" s="55">
        <f t="shared" si="6"/>
        <v>8.899156321951015</v>
      </c>
      <c r="M122" s="57">
        <f t="shared" si="7"/>
        <v>22.247890608622015</v>
      </c>
      <c r="N122" s="85"/>
    </row>
    <row r="123" spans="1:14" s="86" customFormat="1" ht="15" customHeight="1">
      <c r="A123" s="53">
        <v>138</v>
      </c>
      <c r="B123" s="71" t="s">
        <v>274</v>
      </c>
      <c r="C123" s="55">
        <v>117.19920360411902</v>
      </c>
      <c r="D123" s="55">
        <v>76.179481747369</v>
      </c>
      <c r="E123" s="56">
        <v>5.859960134413</v>
      </c>
      <c r="F123" s="55">
        <f t="shared" si="4"/>
        <v>82.039441881782</v>
      </c>
      <c r="G123" s="55"/>
      <c r="H123" s="55">
        <v>5.859960134413</v>
      </c>
      <c r="I123" s="55">
        <v>11.719920268826</v>
      </c>
      <c r="J123" s="55">
        <f t="shared" si="5"/>
        <v>17.579880403239</v>
      </c>
      <c r="K123" s="55"/>
      <c r="L123" s="55">
        <f t="shared" si="6"/>
        <v>17.579881319098025</v>
      </c>
      <c r="M123" s="57">
        <f t="shared" si="7"/>
        <v>35.159761722337024</v>
      </c>
      <c r="N123" s="85"/>
    </row>
    <row r="124" spans="1:14" s="86" customFormat="1" ht="15" customHeight="1">
      <c r="A124" s="53">
        <v>141</v>
      </c>
      <c r="B124" s="71" t="s">
        <v>275</v>
      </c>
      <c r="C124" s="55">
        <v>152.09252257948</v>
      </c>
      <c r="D124" s="55">
        <v>83.650887418714</v>
      </c>
      <c r="E124" s="56">
        <v>7.604626128974</v>
      </c>
      <c r="F124" s="55">
        <f t="shared" si="4"/>
        <v>91.25551354768801</v>
      </c>
      <c r="G124" s="55"/>
      <c r="H124" s="55">
        <v>7.604626128974</v>
      </c>
      <c r="I124" s="55">
        <v>15.209252257948</v>
      </c>
      <c r="J124" s="55">
        <f t="shared" si="5"/>
        <v>22.813878386922</v>
      </c>
      <c r="K124" s="55"/>
      <c r="L124" s="55">
        <f t="shared" si="6"/>
        <v>38.023130644869994</v>
      </c>
      <c r="M124" s="57">
        <f t="shared" si="7"/>
        <v>60.83700903179199</v>
      </c>
      <c r="N124" s="85"/>
    </row>
    <row r="125" spans="1:14" s="86" customFormat="1" ht="15" customHeight="1">
      <c r="A125" s="53">
        <v>143</v>
      </c>
      <c r="B125" s="71" t="s">
        <v>276</v>
      </c>
      <c r="C125" s="55">
        <v>1053.737365647939</v>
      </c>
      <c r="D125" s="55">
        <v>612.485548658207</v>
      </c>
      <c r="E125" s="56">
        <v>36.908698105741</v>
      </c>
      <c r="F125" s="55">
        <f t="shared" si="4"/>
        <v>649.394246763948</v>
      </c>
      <c r="G125" s="55"/>
      <c r="H125" s="55">
        <v>68.620606962229</v>
      </c>
      <c r="I125" s="55">
        <v>105.52930506797</v>
      </c>
      <c r="J125" s="55">
        <f t="shared" si="5"/>
        <v>174.149912030199</v>
      </c>
      <c r="K125" s="55"/>
      <c r="L125" s="55">
        <f t="shared" si="6"/>
        <v>230.193206853792</v>
      </c>
      <c r="M125" s="57">
        <f t="shared" si="7"/>
        <v>404.343118883991</v>
      </c>
      <c r="N125" s="85"/>
    </row>
    <row r="126" spans="1:14" s="86" customFormat="1" ht="15" customHeight="1">
      <c r="A126" s="53">
        <v>144</v>
      </c>
      <c r="B126" s="71" t="s">
        <v>373</v>
      </c>
      <c r="C126" s="55">
        <v>723.631779292121</v>
      </c>
      <c r="D126" s="55">
        <v>489.8004511736</v>
      </c>
      <c r="E126" s="56">
        <v>6.9146307804</v>
      </c>
      <c r="F126" s="55">
        <f t="shared" si="4"/>
        <v>496.71508195399997</v>
      </c>
      <c r="G126" s="55"/>
      <c r="H126" s="55">
        <v>68.724268463144</v>
      </c>
      <c r="I126" s="55">
        <v>75.638899243544</v>
      </c>
      <c r="J126" s="55">
        <f t="shared" si="5"/>
        <v>144.363167706688</v>
      </c>
      <c r="K126" s="55"/>
      <c r="L126" s="55">
        <f t="shared" si="6"/>
        <v>82.55352963143304</v>
      </c>
      <c r="M126" s="57">
        <f t="shared" si="7"/>
        <v>226.91669733812103</v>
      </c>
      <c r="N126" s="85"/>
    </row>
    <row r="127" spans="1:14" s="86" customFormat="1" ht="15" customHeight="1">
      <c r="A127" s="53">
        <v>147</v>
      </c>
      <c r="B127" s="74" t="s">
        <v>277</v>
      </c>
      <c r="C127" s="55">
        <v>2280.48891</v>
      </c>
      <c r="D127" s="55">
        <v>1026.2200095</v>
      </c>
      <c r="E127" s="56">
        <v>0</v>
      </c>
      <c r="F127" s="55">
        <f t="shared" si="4"/>
        <v>1026.2200095</v>
      </c>
      <c r="G127" s="55"/>
      <c r="H127" s="55">
        <v>228.048891</v>
      </c>
      <c r="I127" s="55">
        <v>228.048891</v>
      </c>
      <c r="J127" s="55">
        <f t="shared" si="5"/>
        <v>456.097782</v>
      </c>
      <c r="K127" s="55"/>
      <c r="L127" s="55">
        <f t="shared" si="6"/>
        <v>798.1711184999999</v>
      </c>
      <c r="M127" s="57">
        <f t="shared" si="7"/>
        <v>1254.2689005</v>
      </c>
      <c r="N127" s="85"/>
    </row>
    <row r="128" spans="1:14" s="86" customFormat="1" ht="15" customHeight="1">
      <c r="A128" s="53">
        <v>148</v>
      </c>
      <c r="B128" s="54" t="s">
        <v>278</v>
      </c>
      <c r="C128" s="55">
        <v>361.41420586024606</v>
      </c>
      <c r="D128" s="55">
        <v>248.65374416967003</v>
      </c>
      <c r="E128" s="56">
        <v>6.330055905369</v>
      </c>
      <c r="F128" s="55">
        <f t="shared" si="4"/>
        <v>254.98380007503903</v>
      </c>
      <c r="G128" s="55"/>
      <c r="H128" s="55">
        <v>32.42039893087101</v>
      </c>
      <c r="I128" s="55">
        <v>38.75045483624</v>
      </c>
      <c r="J128" s="55">
        <f t="shared" si="5"/>
        <v>71.17085376711101</v>
      </c>
      <c r="K128" s="55"/>
      <c r="L128" s="55">
        <f t="shared" si="6"/>
        <v>35.25955201809602</v>
      </c>
      <c r="M128" s="57">
        <f t="shared" si="7"/>
        <v>106.43040578520703</v>
      </c>
      <c r="N128" s="85"/>
    </row>
    <row r="129" spans="1:14" s="86" customFormat="1" ht="15" customHeight="1">
      <c r="A129" s="53">
        <v>149</v>
      </c>
      <c r="B129" s="71" t="s">
        <v>279</v>
      </c>
      <c r="C129" s="55">
        <v>585.7869255791769</v>
      </c>
      <c r="D129" s="55">
        <v>369.970690004748</v>
      </c>
      <c r="E129" s="56">
        <v>30.830890833729004</v>
      </c>
      <c r="F129" s="55">
        <f t="shared" si="4"/>
        <v>400.80158083847704</v>
      </c>
      <c r="G129" s="55"/>
      <c r="H129" s="55">
        <v>30.830890833729004</v>
      </c>
      <c r="I129" s="55">
        <v>61.66178166745801</v>
      </c>
      <c r="J129" s="55">
        <f t="shared" si="5"/>
        <v>92.49267250118702</v>
      </c>
      <c r="K129" s="55"/>
      <c r="L129" s="55">
        <f t="shared" si="6"/>
        <v>92.49267223951286</v>
      </c>
      <c r="M129" s="57">
        <f t="shared" si="7"/>
        <v>184.98534474069987</v>
      </c>
      <c r="N129" s="85"/>
    </row>
    <row r="130" spans="1:14" s="86" customFormat="1" ht="15" customHeight="1">
      <c r="A130" s="53">
        <v>150</v>
      </c>
      <c r="B130" s="54" t="s">
        <v>280</v>
      </c>
      <c r="C130" s="55">
        <v>620.263384396327</v>
      </c>
      <c r="D130" s="55">
        <v>364.712092440836</v>
      </c>
      <c r="E130" s="56">
        <v>29.949463814507997</v>
      </c>
      <c r="F130" s="55">
        <f t="shared" si="4"/>
        <v>394.661556255344</v>
      </c>
      <c r="G130" s="55"/>
      <c r="H130" s="55">
        <v>32.076874481204</v>
      </c>
      <c r="I130" s="55">
        <v>62.026338295711994</v>
      </c>
      <c r="J130" s="55">
        <f t="shared" si="5"/>
        <v>94.103212776916</v>
      </c>
      <c r="K130" s="55"/>
      <c r="L130" s="55">
        <f t="shared" si="6"/>
        <v>131.49861536406695</v>
      </c>
      <c r="M130" s="57">
        <f t="shared" si="7"/>
        <v>225.60182814098295</v>
      </c>
      <c r="N130" s="85"/>
    </row>
    <row r="131" spans="1:14" s="86" customFormat="1" ht="15" customHeight="1">
      <c r="A131" s="53">
        <v>152</v>
      </c>
      <c r="B131" s="54" t="s">
        <v>297</v>
      </c>
      <c r="C131" s="55">
        <v>794.0621852625771</v>
      </c>
      <c r="D131" s="55">
        <v>292.600339696154</v>
      </c>
      <c r="E131" s="56">
        <v>34.136884205676004</v>
      </c>
      <c r="F131" s="55">
        <f t="shared" si="4"/>
        <v>326.73722390182996</v>
      </c>
      <c r="G131" s="55"/>
      <c r="H131" s="55">
        <v>42.93103951750601</v>
      </c>
      <c r="I131" s="55">
        <v>77.06792372318202</v>
      </c>
      <c r="J131" s="55">
        <f t="shared" si="5"/>
        <v>119.99896324068803</v>
      </c>
      <c r="K131" s="55"/>
      <c r="L131" s="55">
        <f t="shared" si="6"/>
        <v>347.3259981200591</v>
      </c>
      <c r="M131" s="57">
        <f t="shared" si="7"/>
        <v>467.3249613607471</v>
      </c>
      <c r="N131" s="85"/>
    </row>
    <row r="132" spans="1:14" s="86" customFormat="1" ht="15" customHeight="1">
      <c r="A132" s="53">
        <v>156</v>
      </c>
      <c r="B132" s="54" t="s">
        <v>281</v>
      </c>
      <c r="C132" s="55">
        <v>221.10179341056102</v>
      </c>
      <c r="D132" s="55">
        <v>89.34393028782199</v>
      </c>
      <c r="E132" s="56">
        <v>8.748938567978001</v>
      </c>
      <c r="F132" s="55">
        <f t="shared" si="4"/>
        <v>98.09286885579999</v>
      </c>
      <c r="G132" s="55"/>
      <c r="H132" s="55">
        <v>14.050680155988001</v>
      </c>
      <c r="I132" s="55">
        <v>22.799618723966002</v>
      </c>
      <c r="J132" s="55">
        <f t="shared" si="5"/>
        <v>36.850298879954</v>
      </c>
      <c r="K132" s="55"/>
      <c r="L132" s="55">
        <f t="shared" si="6"/>
        <v>86.15862567480701</v>
      </c>
      <c r="M132" s="57">
        <f t="shared" si="7"/>
        <v>123.00892455476102</v>
      </c>
      <c r="N132" s="85"/>
    </row>
    <row r="133" spans="1:14" s="86" customFormat="1" ht="15" customHeight="1">
      <c r="A133" s="53">
        <v>157</v>
      </c>
      <c r="B133" s="54" t="s">
        <v>460</v>
      </c>
      <c r="C133" s="55">
        <v>1990.8724364399432</v>
      </c>
      <c r="D133" s="55">
        <v>682.211660366033</v>
      </c>
      <c r="E133" s="56">
        <v>50.752853234762</v>
      </c>
      <c r="F133" s="55">
        <f t="shared" si="4"/>
        <v>732.964513600795</v>
      </c>
      <c r="G133" s="55"/>
      <c r="H133" s="55">
        <v>148.33439042231598</v>
      </c>
      <c r="I133" s="55">
        <v>199.087243657078</v>
      </c>
      <c r="J133" s="55">
        <f t="shared" si="5"/>
        <v>347.421634079394</v>
      </c>
      <c r="K133" s="55"/>
      <c r="L133" s="55">
        <f t="shared" si="6"/>
        <v>910.4862887597542</v>
      </c>
      <c r="M133" s="57">
        <f t="shared" si="7"/>
        <v>1257.9079228391481</v>
      </c>
      <c r="N133" s="85"/>
    </row>
    <row r="134" spans="1:14" s="86" customFormat="1" ht="15" customHeight="1">
      <c r="A134" s="53">
        <v>158</v>
      </c>
      <c r="B134" s="71" t="s">
        <v>282</v>
      </c>
      <c r="C134" s="55">
        <v>172.5085845</v>
      </c>
      <c r="D134" s="55">
        <v>120.75600915</v>
      </c>
      <c r="E134" s="56">
        <v>8.625429225</v>
      </c>
      <c r="F134" s="55">
        <f t="shared" si="4"/>
        <v>129.381438375</v>
      </c>
      <c r="G134" s="55"/>
      <c r="H134" s="55">
        <v>8.625429225</v>
      </c>
      <c r="I134" s="55">
        <v>17.25085845</v>
      </c>
      <c r="J134" s="55">
        <f t="shared" si="5"/>
        <v>25.876287675</v>
      </c>
      <c r="K134" s="55"/>
      <c r="L134" s="55">
        <f t="shared" si="6"/>
        <v>17.250858450000024</v>
      </c>
      <c r="M134" s="57">
        <f t="shared" si="7"/>
        <v>43.127146125000024</v>
      </c>
      <c r="N134" s="85"/>
    </row>
    <row r="135" spans="1:14" s="86" customFormat="1" ht="15" customHeight="1">
      <c r="A135" s="53">
        <v>159</v>
      </c>
      <c r="B135" s="71" t="s">
        <v>374</v>
      </c>
      <c r="C135" s="55">
        <v>58.82759423689399</v>
      </c>
      <c r="D135" s="55">
        <v>42.48659564877</v>
      </c>
      <c r="E135" s="56">
        <v>0</v>
      </c>
      <c r="F135" s="55">
        <f t="shared" si="4"/>
        <v>42.48659564877</v>
      </c>
      <c r="G135" s="55"/>
      <c r="H135" s="55">
        <v>6.53639933058</v>
      </c>
      <c r="I135" s="55">
        <v>6.53639933058</v>
      </c>
      <c r="J135" s="55">
        <f t="shared" si="5"/>
        <v>13.07279866116</v>
      </c>
      <c r="K135" s="55"/>
      <c r="L135" s="55">
        <f t="shared" si="6"/>
        <v>3.2681999269639874</v>
      </c>
      <c r="M135" s="57">
        <f t="shared" si="7"/>
        <v>16.340998588123988</v>
      </c>
      <c r="N135" s="85"/>
    </row>
    <row r="136" spans="1:14" s="86" customFormat="1" ht="15" customHeight="1">
      <c r="A136" s="53">
        <v>160</v>
      </c>
      <c r="B136" s="71" t="s">
        <v>283</v>
      </c>
      <c r="C136" s="55">
        <v>14.195811490749001</v>
      </c>
      <c r="D136" s="55">
        <v>10.252531371537</v>
      </c>
      <c r="E136" s="56">
        <v>0</v>
      </c>
      <c r="F136" s="55">
        <f t="shared" si="4"/>
        <v>10.252531371537</v>
      </c>
      <c r="G136" s="55"/>
      <c r="H136" s="55">
        <v>1.5773125186980002</v>
      </c>
      <c r="I136" s="55">
        <v>1.5773125186980002</v>
      </c>
      <c r="J136" s="55">
        <f t="shared" si="5"/>
        <v>3.1546250373960003</v>
      </c>
      <c r="K136" s="55"/>
      <c r="L136" s="55">
        <f t="shared" si="6"/>
        <v>0.7886550818160014</v>
      </c>
      <c r="M136" s="57">
        <f t="shared" si="7"/>
        <v>3.9432801192120017</v>
      </c>
      <c r="N136" s="85"/>
    </row>
    <row r="137" spans="1:14" s="86" customFormat="1" ht="15" customHeight="1">
      <c r="A137" s="53">
        <v>161</v>
      </c>
      <c r="B137" s="71" t="s">
        <v>461</v>
      </c>
      <c r="C137" s="55">
        <v>55.27863249999999</v>
      </c>
      <c r="D137" s="55">
        <v>31.785213687499997</v>
      </c>
      <c r="E137" s="59">
        <v>2.763931625</v>
      </c>
      <c r="F137" s="55">
        <f t="shared" si="4"/>
        <v>34.549145312499995</v>
      </c>
      <c r="G137" s="55"/>
      <c r="H137" s="55">
        <v>2.763931625</v>
      </c>
      <c r="I137" s="55">
        <v>5.52786325</v>
      </c>
      <c r="J137" s="55">
        <f t="shared" si="5"/>
        <v>8.291794875</v>
      </c>
      <c r="K137" s="55"/>
      <c r="L137" s="55">
        <f t="shared" si="6"/>
        <v>12.437692312499998</v>
      </c>
      <c r="M137" s="57">
        <f t="shared" si="7"/>
        <v>20.7294871875</v>
      </c>
      <c r="N137" s="85"/>
    </row>
    <row r="138" spans="1:14" s="86" customFormat="1" ht="15" customHeight="1">
      <c r="A138" s="53">
        <v>162</v>
      </c>
      <c r="B138" s="71" t="s">
        <v>462</v>
      </c>
      <c r="C138" s="55">
        <v>24.793610976652</v>
      </c>
      <c r="D138" s="55">
        <v>12.39680575</v>
      </c>
      <c r="E138" s="59">
        <v>1.239680575</v>
      </c>
      <c r="F138" s="55">
        <f t="shared" si="4"/>
        <v>13.636486325</v>
      </c>
      <c r="G138" s="55"/>
      <c r="H138" s="55">
        <v>1.239680575</v>
      </c>
      <c r="I138" s="55">
        <v>2.47936115</v>
      </c>
      <c r="J138" s="55">
        <f t="shared" si="5"/>
        <v>3.719041725</v>
      </c>
      <c r="K138" s="55"/>
      <c r="L138" s="55">
        <f t="shared" si="6"/>
        <v>7.438082926652001</v>
      </c>
      <c r="M138" s="57">
        <f t="shared" si="7"/>
        <v>11.157124651652001</v>
      </c>
      <c r="N138" s="85"/>
    </row>
    <row r="139" spans="1:14" s="86" customFormat="1" ht="15" customHeight="1">
      <c r="A139" s="53">
        <v>163</v>
      </c>
      <c r="B139" s="71" t="s">
        <v>375</v>
      </c>
      <c r="C139" s="55">
        <v>204.669415383223</v>
      </c>
      <c r="D139" s="55">
        <v>150.80904301035997</v>
      </c>
      <c r="E139" s="56">
        <v>0</v>
      </c>
      <c r="F139" s="55">
        <f aca="true" t="shared" si="8" ref="F139:F171">+D139+E139</f>
        <v>150.80904301035997</v>
      </c>
      <c r="G139" s="55"/>
      <c r="H139" s="55">
        <v>21.544149001479997</v>
      </c>
      <c r="I139" s="55">
        <v>21.544149001479997</v>
      </c>
      <c r="J139" s="55">
        <f aca="true" t="shared" si="9" ref="J139:J172">+H139+I139</f>
        <v>43.088298002959995</v>
      </c>
      <c r="K139" s="55"/>
      <c r="L139" s="55">
        <f aca="true" t="shared" si="10" ref="L139:L172">C139-F139-J139</f>
        <v>10.77207436990303</v>
      </c>
      <c r="M139" s="57">
        <f t="shared" si="7"/>
        <v>53.860372372863026</v>
      </c>
      <c r="N139" s="85"/>
    </row>
    <row r="140" spans="1:14" s="86" customFormat="1" ht="15" customHeight="1">
      <c r="A140" s="53">
        <v>165</v>
      </c>
      <c r="B140" s="71" t="s">
        <v>284</v>
      </c>
      <c r="C140" s="55">
        <v>76.269414129363</v>
      </c>
      <c r="D140" s="55">
        <v>41.95421073718</v>
      </c>
      <c r="E140" s="56">
        <v>3.81347071301</v>
      </c>
      <c r="F140" s="55">
        <f t="shared" si="8"/>
        <v>45.76768145019</v>
      </c>
      <c r="G140" s="55"/>
      <c r="H140" s="55">
        <v>3.81347071301</v>
      </c>
      <c r="I140" s="55">
        <v>7.62694142602</v>
      </c>
      <c r="J140" s="55">
        <f t="shared" si="9"/>
        <v>11.44041213903</v>
      </c>
      <c r="K140" s="55"/>
      <c r="L140" s="55">
        <f t="shared" si="10"/>
        <v>19.061320540143</v>
      </c>
      <c r="M140" s="57">
        <f t="shared" si="7"/>
        <v>30.501732679173003</v>
      </c>
      <c r="N140" s="85"/>
    </row>
    <row r="141" spans="1:14" s="86" customFormat="1" ht="15" customHeight="1">
      <c r="A141" s="53">
        <v>166</v>
      </c>
      <c r="B141" s="71" t="s">
        <v>285</v>
      </c>
      <c r="C141" s="55">
        <v>793.713982997649</v>
      </c>
      <c r="D141" s="55">
        <v>358.699738863977</v>
      </c>
      <c r="E141" s="56">
        <v>23.874992755159</v>
      </c>
      <c r="F141" s="55">
        <f t="shared" si="8"/>
        <v>382.574731619136</v>
      </c>
      <c r="G141" s="55"/>
      <c r="H141" s="55">
        <v>56.324792460811004</v>
      </c>
      <c r="I141" s="55">
        <v>80.19978521597001</v>
      </c>
      <c r="J141" s="55">
        <f t="shared" si="9"/>
        <v>136.524577676781</v>
      </c>
      <c r="K141" s="55"/>
      <c r="L141" s="55">
        <f t="shared" si="10"/>
        <v>274.61467370173204</v>
      </c>
      <c r="M141" s="57">
        <f aca="true" t="shared" si="11" ref="M141:M172">+J141+L141</f>
        <v>411.13925137851305</v>
      </c>
      <c r="N141" s="85"/>
    </row>
    <row r="142" spans="1:14" s="86" customFormat="1" ht="15" customHeight="1">
      <c r="A142" s="53">
        <v>167</v>
      </c>
      <c r="B142" s="71" t="s">
        <v>286</v>
      </c>
      <c r="C142" s="55">
        <v>1886.015288011456</v>
      </c>
      <c r="D142" s="55">
        <v>440.070233930397</v>
      </c>
      <c r="E142" s="56">
        <v>62.867176275771</v>
      </c>
      <c r="F142" s="55">
        <f t="shared" si="8"/>
        <v>502.937410206168</v>
      </c>
      <c r="G142" s="55"/>
      <c r="H142" s="55">
        <v>62.867176275771</v>
      </c>
      <c r="I142" s="55">
        <v>125.734352551542</v>
      </c>
      <c r="J142" s="55">
        <f t="shared" si="9"/>
        <v>188.60152882731302</v>
      </c>
      <c r="K142" s="55"/>
      <c r="L142" s="55">
        <f t="shared" si="10"/>
        <v>1194.4763489779752</v>
      </c>
      <c r="M142" s="57">
        <f t="shared" si="11"/>
        <v>1383.0778778052882</v>
      </c>
      <c r="N142" s="85"/>
    </row>
    <row r="143" spans="1:14" s="86" customFormat="1" ht="15" customHeight="1">
      <c r="A143" s="53">
        <v>168</v>
      </c>
      <c r="B143" s="71" t="s">
        <v>376</v>
      </c>
      <c r="C143" s="55">
        <v>428.65141709240197</v>
      </c>
      <c r="D143" s="55">
        <v>278.62342059979704</v>
      </c>
      <c r="E143" s="56">
        <v>0</v>
      </c>
      <c r="F143" s="55">
        <f t="shared" si="8"/>
        <v>278.62342059979704</v>
      </c>
      <c r="G143" s="55"/>
      <c r="H143" s="55">
        <v>42.86514163073801</v>
      </c>
      <c r="I143" s="55">
        <v>42.86514163073801</v>
      </c>
      <c r="J143" s="55">
        <f t="shared" si="9"/>
        <v>85.73028326147602</v>
      </c>
      <c r="K143" s="55"/>
      <c r="L143" s="55">
        <f t="shared" si="10"/>
        <v>64.29771323112891</v>
      </c>
      <c r="M143" s="57">
        <f t="shared" si="11"/>
        <v>150.02799649260493</v>
      </c>
      <c r="N143" s="85"/>
    </row>
    <row r="144" spans="1:14" s="86" customFormat="1" ht="15" customHeight="1">
      <c r="A144" s="53">
        <v>170</v>
      </c>
      <c r="B144" s="54" t="s">
        <v>400</v>
      </c>
      <c r="C144" s="55">
        <v>1044.9990600721142</v>
      </c>
      <c r="D144" s="55">
        <v>167.563974017146</v>
      </c>
      <c r="E144" s="56">
        <v>31.369215352608</v>
      </c>
      <c r="F144" s="55">
        <f t="shared" si="8"/>
        <v>198.933189369754</v>
      </c>
      <c r="G144" s="55"/>
      <c r="H144" s="55">
        <v>73.130690628436</v>
      </c>
      <c r="I144" s="55">
        <v>104.499905981044</v>
      </c>
      <c r="J144" s="55">
        <f t="shared" si="9"/>
        <v>177.63059660948</v>
      </c>
      <c r="K144" s="55"/>
      <c r="L144" s="55">
        <f t="shared" si="10"/>
        <v>668.4352740928801</v>
      </c>
      <c r="M144" s="57">
        <f t="shared" si="11"/>
        <v>846.0658707023601</v>
      </c>
      <c r="N144" s="85"/>
    </row>
    <row r="145" spans="1:14" s="86" customFormat="1" ht="15" customHeight="1">
      <c r="A145" s="53">
        <v>176</v>
      </c>
      <c r="B145" s="54" t="s">
        <v>378</v>
      </c>
      <c r="C145" s="55">
        <v>470.83122077925503</v>
      </c>
      <c r="D145" s="55">
        <v>52.61110340831801</v>
      </c>
      <c r="E145" s="56">
        <v>0</v>
      </c>
      <c r="F145" s="55">
        <f t="shared" si="8"/>
        <v>52.61110340831801</v>
      </c>
      <c r="G145" s="55"/>
      <c r="H145" s="55">
        <v>49.202366749522</v>
      </c>
      <c r="I145" s="55">
        <v>49.202366749522</v>
      </c>
      <c r="J145" s="55">
        <f t="shared" si="9"/>
        <v>98.404733499044</v>
      </c>
      <c r="K145" s="55"/>
      <c r="L145" s="55">
        <f t="shared" si="10"/>
        <v>319.815383871893</v>
      </c>
      <c r="M145" s="57">
        <f t="shared" si="11"/>
        <v>418.22011737093703</v>
      </c>
      <c r="N145" s="85"/>
    </row>
    <row r="146" spans="1:14" s="86" customFormat="1" ht="15" customHeight="1">
      <c r="A146" s="53">
        <v>177</v>
      </c>
      <c r="B146" s="75" t="s">
        <v>287</v>
      </c>
      <c r="C146" s="55">
        <v>16.162414849203</v>
      </c>
      <c r="D146" s="55">
        <v>6.464965992016</v>
      </c>
      <c r="E146" s="56">
        <v>0</v>
      </c>
      <c r="F146" s="55">
        <f t="shared" si="8"/>
        <v>6.464965992016</v>
      </c>
      <c r="G146" s="55"/>
      <c r="H146" s="55">
        <v>1.616241498004</v>
      </c>
      <c r="I146" s="55">
        <v>1.616241498004</v>
      </c>
      <c r="J146" s="55">
        <f t="shared" si="9"/>
        <v>3.232482996008</v>
      </c>
      <c r="K146" s="55"/>
      <c r="L146" s="55">
        <f t="shared" si="10"/>
        <v>6.464965861178998</v>
      </c>
      <c r="M146" s="57">
        <f t="shared" si="11"/>
        <v>9.697448857186998</v>
      </c>
      <c r="N146" s="85"/>
    </row>
    <row r="147" spans="1:14" s="86" customFormat="1" ht="15" customHeight="1">
      <c r="A147" s="53">
        <v>181</v>
      </c>
      <c r="B147" s="75" t="s">
        <v>6</v>
      </c>
      <c r="C147" s="55">
        <v>8433.1970447848</v>
      </c>
      <c r="D147" s="55">
        <v>810.3409942770242</v>
      </c>
      <c r="E147" s="56">
        <v>178.67873050811002</v>
      </c>
      <c r="F147" s="55">
        <f t="shared" si="8"/>
        <v>989.0197247851341</v>
      </c>
      <c r="G147" s="55"/>
      <c r="H147" s="55">
        <v>942.49244401074</v>
      </c>
      <c r="I147" s="55">
        <v>1357.7388347205692</v>
      </c>
      <c r="J147" s="55">
        <f t="shared" si="9"/>
        <v>2300.2312787313094</v>
      </c>
      <c r="K147" s="55"/>
      <c r="L147" s="55">
        <f t="shared" si="10"/>
        <v>5143.946041268357</v>
      </c>
      <c r="M147" s="57">
        <f t="shared" si="11"/>
        <v>7444.177319999666</v>
      </c>
      <c r="N147" s="85"/>
    </row>
    <row r="148" spans="1:14" s="86" customFormat="1" ht="15" customHeight="1">
      <c r="A148" s="53">
        <v>182</v>
      </c>
      <c r="B148" s="71" t="s">
        <v>288</v>
      </c>
      <c r="C148" s="55">
        <v>418.024213953304</v>
      </c>
      <c r="D148" s="55">
        <v>224.96303101139003</v>
      </c>
      <c r="E148" s="56">
        <v>21.451242563639</v>
      </c>
      <c r="F148" s="55">
        <f t="shared" si="8"/>
        <v>246.41427357502903</v>
      </c>
      <c r="G148" s="55"/>
      <c r="H148" s="55">
        <v>21.451242563639</v>
      </c>
      <c r="I148" s="55">
        <v>42.902485127278</v>
      </c>
      <c r="J148" s="55">
        <f t="shared" si="9"/>
        <v>64.353727690917</v>
      </c>
      <c r="K148" s="55"/>
      <c r="L148" s="55">
        <f t="shared" si="10"/>
        <v>107.25621268735799</v>
      </c>
      <c r="M148" s="57">
        <f t="shared" si="11"/>
        <v>171.60994037827498</v>
      </c>
      <c r="N148" s="85"/>
    </row>
    <row r="149" spans="1:14" s="86" customFormat="1" ht="15" customHeight="1">
      <c r="A149" s="53">
        <v>183</v>
      </c>
      <c r="B149" s="71" t="s">
        <v>289</v>
      </c>
      <c r="C149" s="55">
        <v>75.2966935</v>
      </c>
      <c r="D149" s="55">
        <v>37.64834675</v>
      </c>
      <c r="E149" s="56">
        <v>3.7648346750000004</v>
      </c>
      <c r="F149" s="55">
        <f t="shared" si="8"/>
        <v>41.413181425000005</v>
      </c>
      <c r="G149" s="55"/>
      <c r="H149" s="55">
        <v>3.7648346750000004</v>
      </c>
      <c r="I149" s="55">
        <v>7.529669350000001</v>
      </c>
      <c r="J149" s="55">
        <f t="shared" si="9"/>
        <v>11.294504025000002</v>
      </c>
      <c r="K149" s="55"/>
      <c r="L149" s="55">
        <f t="shared" si="10"/>
        <v>22.589008049999997</v>
      </c>
      <c r="M149" s="57">
        <f t="shared" si="11"/>
        <v>33.883512075</v>
      </c>
      <c r="N149" s="85"/>
    </row>
    <row r="150" spans="1:14" s="86" customFormat="1" ht="15" customHeight="1">
      <c r="A150" s="53">
        <v>189</v>
      </c>
      <c r="B150" s="71" t="s">
        <v>8</v>
      </c>
      <c r="C150" s="55">
        <v>209.92787609163298</v>
      </c>
      <c r="D150" s="55">
        <v>33.745525094624</v>
      </c>
      <c r="E150" s="56">
        <v>10.7650197697</v>
      </c>
      <c r="F150" s="55">
        <f t="shared" si="8"/>
        <v>44.510544864324004</v>
      </c>
      <c r="G150" s="55"/>
      <c r="H150" s="55">
        <v>10.7650197697</v>
      </c>
      <c r="I150" s="55">
        <v>21.530039539399997</v>
      </c>
      <c r="J150" s="55">
        <f t="shared" si="9"/>
        <v>32.2950593091</v>
      </c>
      <c r="K150" s="55"/>
      <c r="L150" s="55">
        <f t="shared" si="10"/>
        <v>133.12227191820898</v>
      </c>
      <c r="M150" s="57">
        <f t="shared" si="11"/>
        <v>165.41733122730898</v>
      </c>
      <c r="N150" s="85"/>
    </row>
    <row r="151" spans="1:14" s="86" customFormat="1" ht="15" customHeight="1">
      <c r="A151" s="53">
        <v>191</v>
      </c>
      <c r="B151" s="71" t="s">
        <v>28</v>
      </c>
      <c r="C151" s="55">
        <v>71.62015129603598</v>
      </c>
      <c r="D151" s="55">
        <v>17.952619577472998</v>
      </c>
      <c r="E151" s="56">
        <v>3.09098879901</v>
      </c>
      <c r="F151" s="55">
        <f t="shared" si="8"/>
        <v>21.043608376482997</v>
      </c>
      <c r="G151" s="55"/>
      <c r="H151" s="55">
        <v>3.09098879901</v>
      </c>
      <c r="I151" s="55">
        <v>6.18197759802</v>
      </c>
      <c r="J151" s="55">
        <f t="shared" si="9"/>
        <v>9.27296639703</v>
      </c>
      <c r="K151" s="55"/>
      <c r="L151" s="55">
        <f t="shared" si="10"/>
        <v>41.30357652252299</v>
      </c>
      <c r="M151" s="57">
        <f t="shared" si="11"/>
        <v>50.57654291955299</v>
      </c>
      <c r="N151" s="85"/>
    </row>
    <row r="152" spans="1:14" s="86" customFormat="1" ht="15" customHeight="1">
      <c r="A152" s="53">
        <v>193</v>
      </c>
      <c r="B152" s="71" t="s">
        <v>29</v>
      </c>
      <c r="C152" s="55">
        <v>49.804566807659995</v>
      </c>
      <c r="D152" s="55">
        <v>14.941370042297997</v>
      </c>
      <c r="E152" s="59">
        <v>2.490228340383</v>
      </c>
      <c r="F152" s="55">
        <f t="shared" si="8"/>
        <v>17.431598382680995</v>
      </c>
      <c r="G152" s="55"/>
      <c r="H152" s="55">
        <v>2.490228340383</v>
      </c>
      <c r="I152" s="55">
        <v>4.980456680766</v>
      </c>
      <c r="J152" s="55">
        <f t="shared" si="9"/>
        <v>7.470685021149</v>
      </c>
      <c r="K152" s="55"/>
      <c r="L152" s="55">
        <f t="shared" si="10"/>
        <v>24.902283403829998</v>
      </c>
      <c r="M152" s="57">
        <f t="shared" si="11"/>
        <v>32.372968424979</v>
      </c>
      <c r="N152" s="85"/>
    </row>
    <row r="153" spans="1:14" s="86" customFormat="1" ht="15" customHeight="1">
      <c r="A153" s="53">
        <v>197</v>
      </c>
      <c r="B153" s="71" t="s">
        <v>12</v>
      </c>
      <c r="C153" s="55">
        <v>208.233553296258</v>
      </c>
      <c r="D153" s="55">
        <v>70.104036868229</v>
      </c>
      <c r="E153" s="59">
        <v>0.09112077446500001</v>
      </c>
      <c r="F153" s="55">
        <f t="shared" si="8"/>
        <v>70.195157642694</v>
      </c>
      <c r="G153" s="55"/>
      <c r="H153" s="55">
        <v>20.741346645691</v>
      </c>
      <c r="I153" s="55">
        <v>20.832467420156</v>
      </c>
      <c r="J153" s="55">
        <f t="shared" si="9"/>
        <v>41.573814065847</v>
      </c>
      <c r="K153" s="55"/>
      <c r="L153" s="55">
        <f t="shared" si="10"/>
        <v>96.464581587717</v>
      </c>
      <c r="M153" s="57">
        <f t="shared" si="11"/>
        <v>138.038395653564</v>
      </c>
      <c r="N153" s="85"/>
    </row>
    <row r="154" spans="1:14" s="86" customFormat="1" ht="15" customHeight="1">
      <c r="A154" s="53">
        <v>199</v>
      </c>
      <c r="B154" s="71" t="s">
        <v>379</v>
      </c>
      <c r="C154" s="55">
        <v>202.772504446211</v>
      </c>
      <c r="D154" s="55">
        <v>74.487280343112</v>
      </c>
      <c r="E154" s="56">
        <v>4.654956336219</v>
      </c>
      <c r="F154" s="55">
        <f t="shared" si="8"/>
        <v>79.142236679331</v>
      </c>
      <c r="G154" s="55"/>
      <c r="H154" s="55">
        <v>13.813152778523001</v>
      </c>
      <c r="I154" s="55">
        <v>18.468109114742003</v>
      </c>
      <c r="J154" s="55">
        <f t="shared" si="9"/>
        <v>32.281261893265004</v>
      </c>
      <c r="K154" s="55"/>
      <c r="L154" s="55">
        <f t="shared" si="10"/>
        <v>91.349005873615</v>
      </c>
      <c r="M154" s="57">
        <f t="shared" si="11"/>
        <v>123.63026776688</v>
      </c>
      <c r="N154" s="85"/>
    </row>
    <row r="155" spans="1:14" s="86" customFormat="1" ht="15" customHeight="1">
      <c r="A155" s="53">
        <v>200</v>
      </c>
      <c r="B155" s="71" t="s">
        <v>14</v>
      </c>
      <c r="C155" s="55">
        <v>913.150656175331</v>
      </c>
      <c r="D155" s="55">
        <v>13.860438055345</v>
      </c>
      <c r="E155" s="56">
        <v>1.7385925410210004</v>
      </c>
      <c r="F155" s="55">
        <f>+D155+E155</f>
        <v>15.599030596366001</v>
      </c>
      <c r="G155" s="55"/>
      <c r="H155" s="55">
        <v>91.833844357731</v>
      </c>
      <c r="I155" s="55">
        <v>93.57243689875199</v>
      </c>
      <c r="J155" s="55">
        <f>+H155+I155</f>
        <v>185.406281256483</v>
      </c>
      <c r="K155" s="55"/>
      <c r="L155" s="55">
        <f>C155-F155-J155</f>
        <v>712.1453443224821</v>
      </c>
      <c r="M155" s="57">
        <f>+J155+L155</f>
        <v>897.5516255789651</v>
      </c>
      <c r="N155" s="85"/>
    </row>
    <row r="156" spans="1:14" s="86" customFormat="1" ht="15" customHeight="1">
      <c r="A156" s="53">
        <v>203</v>
      </c>
      <c r="B156" s="58" t="s">
        <v>380</v>
      </c>
      <c r="C156" s="55">
        <v>482.39494613659997</v>
      </c>
      <c r="D156" s="55">
        <v>213.55838669890903</v>
      </c>
      <c r="E156" s="56">
        <v>16.516397361954</v>
      </c>
      <c r="F156" s="55">
        <f t="shared" si="8"/>
        <v>230.07478406086304</v>
      </c>
      <c r="G156" s="55"/>
      <c r="H156" s="55">
        <v>27.397707935668002</v>
      </c>
      <c r="I156" s="55">
        <v>43.914105297622</v>
      </c>
      <c r="J156" s="55">
        <f t="shared" si="9"/>
        <v>71.31181323329</v>
      </c>
      <c r="K156" s="55"/>
      <c r="L156" s="55">
        <f t="shared" si="10"/>
        <v>181.00834884244694</v>
      </c>
      <c r="M156" s="57">
        <f t="shared" si="11"/>
        <v>252.32016207573693</v>
      </c>
      <c r="N156" s="85"/>
    </row>
    <row r="157" spans="1:14" s="86" customFormat="1" ht="15" customHeight="1">
      <c r="A157" s="53">
        <v>205</v>
      </c>
      <c r="B157" s="54" t="s">
        <v>290</v>
      </c>
      <c r="C157" s="55">
        <v>1524.303850710557</v>
      </c>
      <c r="D157" s="55">
        <v>491.49692689181</v>
      </c>
      <c r="E157" s="56">
        <v>27.747201300111996</v>
      </c>
      <c r="F157" s="55">
        <f t="shared" si="8"/>
        <v>519.244128191922</v>
      </c>
      <c r="G157" s="55"/>
      <c r="H157" s="55">
        <v>126.209243760222</v>
      </c>
      <c r="I157" s="55">
        <v>153.956445060334</v>
      </c>
      <c r="J157" s="55">
        <f t="shared" si="9"/>
        <v>280.165688820556</v>
      </c>
      <c r="K157" s="55"/>
      <c r="L157" s="55">
        <f t="shared" si="10"/>
        <v>724.894033698079</v>
      </c>
      <c r="M157" s="57">
        <f t="shared" si="11"/>
        <v>1005.059722518635</v>
      </c>
      <c r="N157" s="85"/>
    </row>
    <row r="158" spans="1:14" s="86" customFormat="1" ht="15" customHeight="1">
      <c r="A158" s="53">
        <v>206</v>
      </c>
      <c r="B158" s="71" t="s">
        <v>463</v>
      </c>
      <c r="C158" s="55">
        <v>551.3205448744629</v>
      </c>
      <c r="D158" s="55">
        <v>220.52821800212</v>
      </c>
      <c r="E158" s="56">
        <v>0</v>
      </c>
      <c r="F158" s="55">
        <f t="shared" si="8"/>
        <v>220.52821800212</v>
      </c>
      <c r="G158" s="55"/>
      <c r="H158" s="55">
        <v>55.13205450053</v>
      </c>
      <c r="I158" s="55">
        <v>55.13205450053</v>
      </c>
      <c r="J158" s="55">
        <f t="shared" si="9"/>
        <v>110.26410900106</v>
      </c>
      <c r="K158" s="55"/>
      <c r="L158" s="55">
        <f t="shared" si="10"/>
        <v>220.52821787128292</v>
      </c>
      <c r="M158" s="57">
        <f t="shared" si="11"/>
        <v>330.7923268723429</v>
      </c>
      <c r="N158" s="85"/>
    </row>
    <row r="159" spans="1:14" s="86" customFormat="1" ht="15" customHeight="1">
      <c r="A159" s="53">
        <v>207</v>
      </c>
      <c r="B159" s="71" t="s">
        <v>300</v>
      </c>
      <c r="C159" s="55">
        <v>627.196639954514</v>
      </c>
      <c r="D159" s="55">
        <v>177.71536681763905</v>
      </c>
      <c r="E159" s="56">
        <v>20.669399510228</v>
      </c>
      <c r="F159" s="55">
        <f t="shared" si="8"/>
        <v>198.38476632786706</v>
      </c>
      <c r="G159" s="55"/>
      <c r="H159" s="55">
        <v>42.733488731205995</v>
      </c>
      <c r="I159" s="55">
        <v>63.402888241434</v>
      </c>
      <c r="J159" s="55">
        <f t="shared" si="9"/>
        <v>106.13637697264</v>
      </c>
      <c r="K159" s="55"/>
      <c r="L159" s="55">
        <f t="shared" si="10"/>
        <v>322.67549665400696</v>
      </c>
      <c r="M159" s="57">
        <f t="shared" si="11"/>
        <v>428.81187362664696</v>
      </c>
      <c r="N159" s="85"/>
    </row>
    <row r="160" spans="1:14" s="86" customFormat="1" ht="15" customHeight="1">
      <c r="A160" s="53">
        <v>208</v>
      </c>
      <c r="B160" s="71" t="s">
        <v>381</v>
      </c>
      <c r="C160" s="55">
        <v>122.866220377187</v>
      </c>
      <c r="D160" s="55">
        <v>32.76432609682401</v>
      </c>
      <c r="E160" s="56">
        <v>4.095540762103001</v>
      </c>
      <c r="F160" s="55">
        <f t="shared" si="8"/>
        <v>36.859866858927006</v>
      </c>
      <c r="G160" s="55"/>
      <c r="H160" s="55">
        <v>4.095540762103001</v>
      </c>
      <c r="I160" s="55">
        <v>8.191081524206002</v>
      </c>
      <c r="J160" s="55">
        <f t="shared" si="9"/>
        <v>12.286622286309003</v>
      </c>
      <c r="K160" s="55"/>
      <c r="L160" s="55">
        <f t="shared" si="10"/>
        <v>73.719731231951</v>
      </c>
      <c r="M160" s="57">
        <f t="shared" si="11"/>
        <v>86.00635351826</v>
      </c>
      <c r="N160" s="85"/>
    </row>
    <row r="161" spans="1:14" s="86" customFormat="1" ht="15" customHeight="1">
      <c r="A161" s="53">
        <v>210</v>
      </c>
      <c r="B161" s="71" t="s">
        <v>291</v>
      </c>
      <c r="C161" s="55">
        <v>1808.3175844447214</v>
      </c>
      <c r="D161" s="55">
        <v>537.5905044684721</v>
      </c>
      <c r="E161" s="56">
        <v>60.998804682732</v>
      </c>
      <c r="F161" s="55">
        <f t="shared" si="8"/>
        <v>598.5893091512041</v>
      </c>
      <c r="G161" s="55"/>
      <c r="H161" s="55">
        <v>123.48760833556001</v>
      </c>
      <c r="I161" s="55">
        <v>184.486413018292</v>
      </c>
      <c r="J161" s="55">
        <f t="shared" si="9"/>
        <v>307.97402135385204</v>
      </c>
      <c r="K161" s="55"/>
      <c r="L161" s="55">
        <f t="shared" si="10"/>
        <v>901.7542539396652</v>
      </c>
      <c r="M161" s="57">
        <f t="shared" si="11"/>
        <v>1209.7282752935173</v>
      </c>
      <c r="N161" s="85"/>
    </row>
    <row r="162" spans="1:14" s="86" customFormat="1" ht="15" customHeight="1">
      <c r="A162" s="76">
        <v>218</v>
      </c>
      <c r="B162" s="77" t="s">
        <v>464</v>
      </c>
      <c r="C162" s="55">
        <v>512.4509656973</v>
      </c>
      <c r="D162" s="55">
        <v>138.40204767479997</v>
      </c>
      <c r="E162" s="56">
        <v>24.533808861611</v>
      </c>
      <c r="F162" s="55">
        <f t="shared" si="8"/>
        <v>162.93585653641097</v>
      </c>
      <c r="G162" s="55"/>
      <c r="H162" s="55">
        <v>30.827010208308998</v>
      </c>
      <c r="I162" s="55">
        <v>55.36081906992</v>
      </c>
      <c r="J162" s="55">
        <f t="shared" si="9"/>
        <v>86.187829278229</v>
      </c>
      <c r="K162" s="55"/>
      <c r="L162" s="55">
        <f t="shared" si="10"/>
        <v>263.3272798826601</v>
      </c>
      <c r="M162" s="57">
        <f t="shared" si="11"/>
        <v>349.5151091608891</v>
      </c>
      <c r="N162" s="85"/>
    </row>
    <row r="163" spans="1:14" s="86" customFormat="1" ht="15" customHeight="1">
      <c r="A163" s="53">
        <v>219</v>
      </c>
      <c r="B163" s="58" t="s">
        <v>382</v>
      </c>
      <c r="C163" s="55">
        <v>556.6047871445601</v>
      </c>
      <c r="D163" s="55">
        <v>83.49071807168401</v>
      </c>
      <c r="E163" s="56">
        <v>0</v>
      </c>
      <c r="F163" s="55">
        <f t="shared" si="8"/>
        <v>83.49071807168401</v>
      </c>
      <c r="G163" s="55"/>
      <c r="H163" s="55">
        <v>55.660478714456</v>
      </c>
      <c r="I163" s="55">
        <v>55.660478714456</v>
      </c>
      <c r="J163" s="55">
        <f t="shared" si="9"/>
        <v>111.320957428912</v>
      </c>
      <c r="K163" s="55"/>
      <c r="L163" s="55">
        <f t="shared" si="10"/>
        <v>361.7931116439641</v>
      </c>
      <c r="M163" s="57">
        <f t="shared" si="11"/>
        <v>473.1140690728761</v>
      </c>
      <c r="N163" s="85"/>
    </row>
    <row r="164" spans="1:14" s="86" customFormat="1" ht="15" customHeight="1">
      <c r="A164" s="76">
        <v>223</v>
      </c>
      <c r="B164" s="77" t="s">
        <v>383</v>
      </c>
      <c r="C164" s="55">
        <v>56.66494511015099</v>
      </c>
      <c r="D164" s="55">
        <v>10.422520951276002</v>
      </c>
      <c r="E164" s="56">
        <v>3.303030306408</v>
      </c>
      <c r="F164" s="55">
        <f t="shared" si="8"/>
        <v>13.725551257684003</v>
      </c>
      <c r="G164" s="55"/>
      <c r="H164" s="55">
        <v>3.303030306408</v>
      </c>
      <c r="I164" s="55">
        <v>6.606060612816</v>
      </c>
      <c r="J164" s="55">
        <f t="shared" si="9"/>
        <v>9.909090919223999</v>
      </c>
      <c r="K164" s="55"/>
      <c r="L164" s="55">
        <f t="shared" si="10"/>
        <v>33.030302933242986</v>
      </c>
      <c r="M164" s="57">
        <f t="shared" si="11"/>
        <v>42.939393852466985</v>
      </c>
      <c r="N164" s="85"/>
    </row>
    <row r="165" spans="1:14" s="86" customFormat="1" ht="15" customHeight="1">
      <c r="A165" s="76">
        <v>225</v>
      </c>
      <c r="B165" s="77" t="s">
        <v>20</v>
      </c>
      <c r="C165" s="55">
        <v>16.210194428211</v>
      </c>
      <c r="D165" s="55">
        <v>4.052548508925</v>
      </c>
      <c r="E165" s="56">
        <v>0.810509701785</v>
      </c>
      <c r="F165" s="55">
        <f t="shared" si="8"/>
        <v>4.863058210709999</v>
      </c>
      <c r="G165" s="55"/>
      <c r="H165" s="55">
        <v>0.810509701785</v>
      </c>
      <c r="I165" s="55">
        <v>1.62101940357</v>
      </c>
      <c r="J165" s="55">
        <f t="shared" si="9"/>
        <v>2.431529105355</v>
      </c>
      <c r="K165" s="55"/>
      <c r="L165" s="55">
        <f t="shared" si="10"/>
        <v>8.915607112146</v>
      </c>
      <c r="M165" s="57">
        <f t="shared" si="11"/>
        <v>11.347136217501001</v>
      </c>
      <c r="N165" s="85"/>
    </row>
    <row r="166" spans="1:14" s="86" customFormat="1" ht="15" customHeight="1">
      <c r="A166" s="76">
        <v>227</v>
      </c>
      <c r="B166" s="77" t="s">
        <v>21</v>
      </c>
      <c r="C166" s="55">
        <v>1387.664987306787</v>
      </c>
      <c r="D166" s="55">
        <v>73.03499932505</v>
      </c>
      <c r="E166" s="56">
        <v>0</v>
      </c>
      <c r="F166" s="55">
        <f t="shared" si="8"/>
        <v>73.03499932505</v>
      </c>
      <c r="G166" s="55"/>
      <c r="H166" s="55">
        <v>146.0699986501</v>
      </c>
      <c r="I166" s="55">
        <v>146.0699986501</v>
      </c>
      <c r="J166" s="55">
        <f t="shared" si="9"/>
        <v>292.1399973002</v>
      </c>
      <c r="K166" s="55"/>
      <c r="L166" s="55">
        <f t="shared" si="10"/>
        <v>1022.489990681537</v>
      </c>
      <c r="M166" s="57">
        <f t="shared" si="11"/>
        <v>1314.629987981737</v>
      </c>
      <c r="N166" s="85"/>
    </row>
    <row r="167" spans="1:22" s="82" customFormat="1" ht="15" customHeight="1">
      <c r="A167" s="76">
        <v>228</v>
      </c>
      <c r="B167" s="77" t="s">
        <v>384</v>
      </c>
      <c r="C167" s="55">
        <v>255.19378888074397</v>
      </c>
      <c r="D167" s="55">
        <v>26.702643438366</v>
      </c>
      <c r="E167" s="56">
        <v>0</v>
      </c>
      <c r="F167" s="55">
        <f t="shared" si="8"/>
        <v>26.702643438366</v>
      </c>
      <c r="G167" s="55"/>
      <c r="H167" s="55">
        <v>26.847279293408</v>
      </c>
      <c r="I167" s="55">
        <v>26.847279293408</v>
      </c>
      <c r="J167" s="55">
        <f t="shared" si="9"/>
        <v>53.694558586816</v>
      </c>
      <c r="K167" s="55"/>
      <c r="L167" s="55">
        <f t="shared" si="10"/>
        <v>174.79658685556194</v>
      </c>
      <c r="M167" s="57">
        <f t="shared" si="11"/>
        <v>228.49114544237796</v>
      </c>
      <c r="N167" s="85"/>
      <c r="O167" s="86"/>
      <c r="P167" s="86"/>
      <c r="Q167" s="86"/>
      <c r="R167" s="86"/>
      <c r="S167" s="86"/>
      <c r="T167" s="86"/>
      <c r="U167" s="86"/>
      <c r="V167" s="86"/>
    </row>
    <row r="168" spans="1:22" s="86" customFormat="1" ht="15" customHeight="1">
      <c r="A168" s="53">
        <v>233</v>
      </c>
      <c r="B168" s="77" t="s">
        <v>385</v>
      </c>
      <c r="C168" s="55">
        <v>112.21198670640001</v>
      </c>
      <c r="D168" s="55">
        <v>39.27419534724</v>
      </c>
      <c r="E168" s="56">
        <v>0</v>
      </c>
      <c r="F168" s="55">
        <f t="shared" si="8"/>
        <v>39.27419534724</v>
      </c>
      <c r="G168" s="55"/>
      <c r="H168" s="55">
        <v>11.22119867064</v>
      </c>
      <c r="I168" s="55">
        <v>11.22119867064</v>
      </c>
      <c r="J168" s="55">
        <f t="shared" si="9"/>
        <v>22.44239734128</v>
      </c>
      <c r="K168" s="55"/>
      <c r="L168" s="55">
        <f t="shared" si="10"/>
        <v>50.49539401788</v>
      </c>
      <c r="M168" s="57">
        <f t="shared" si="11"/>
        <v>72.93779135916</v>
      </c>
      <c r="N168" s="85"/>
      <c r="O168" s="82"/>
      <c r="P168" s="82"/>
      <c r="Q168" s="82"/>
      <c r="R168" s="82"/>
      <c r="S168" s="82"/>
      <c r="T168" s="82"/>
      <c r="U168" s="82"/>
      <c r="V168" s="82"/>
    </row>
    <row r="169" spans="1:14" s="86" customFormat="1" ht="15" customHeight="1">
      <c r="A169" s="53">
        <v>236</v>
      </c>
      <c r="B169" s="77" t="s">
        <v>386</v>
      </c>
      <c r="C169" s="55">
        <v>1202.3850877887799</v>
      </c>
      <c r="D169" s="55">
        <v>180.357763168317</v>
      </c>
      <c r="E169" s="56">
        <v>0</v>
      </c>
      <c r="F169" s="55">
        <f t="shared" si="8"/>
        <v>180.357763168317</v>
      </c>
      <c r="G169" s="55"/>
      <c r="H169" s="55">
        <v>120.23850877887799</v>
      </c>
      <c r="I169" s="55">
        <v>120.23850877887799</v>
      </c>
      <c r="J169" s="55">
        <f t="shared" si="9"/>
        <v>240.47701755775597</v>
      </c>
      <c r="K169" s="55"/>
      <c r="L169" s="55">
        <f t="shared" si="10"/>
        <v>781.5503070627069</v>
      </c>
      <c r="M169" s="57">
        <f t="shared" si="11"/>
        <v>1022.0273246204629</v>
      </c>
      <c r="N169" s="85"/>
    </row>
    <row r="170" spans="1:14" s="86" customFormat="1" ht="15" customHeight="1">
      <c r="A170" s="53">
        <v>248</v>
      </c>
      <c r="B170" s="78" t="s">
        <v>387</v>
      </c>
      <c r="C170" s="55">
        <v>812.7165608648801</v>
      </c>
      <c r="D170" s="55">
        <v>81.773456148447</v>
      </c>
      <c r="E170" s="56">
        <v>4.91165761436</v>
      </c>
      <c r="F170" s="55">
        <f t="shared" si="8"/>
        <v>86.68511376280699</v>
      </c>
      <c r="G170" s="55"/>
      <c r="H170" s="55">
        <v>77.833472729124</v>
      </c>
      <c r="I170" s="55">
        <v>82.745130343484</v>
      </c>
      <c r="J170" s="55">
        <f t="shared" si="9"/>
        <v>160.57860307260802</v>
      </c>
      <c r="K170" s="55"/>
      <c r="L170" s="55">
        <f t="shared" si="10"/>
        <v>565.452844029465</v>
      </c>
      <c r="M170" s="57">
        <f t="shared" si="11"/>
        <v>726.0314471020731</v>
      </c>
      <c r="N170" s="81"/>
    </row>
    <row r="171" spans="1:14" s="86" customFormat="1" ht="15" customHeight="1">
      <c r="A171" s="53">
        <v>250</v>
      </c>
      <c r="B171" s="58" t="s">
        <v>388</v>
      </c>
      <c r="C171" s="55">
        <v>586.2995544962782</v>
      </c>
      <c r="D171" s="55">
        <v>74.80411770821499</v>
      </c>
      <c r="E171" s="56">
        <v>23.892391721093002</v>
      </c>
      <c r="F171" s="55">
        <f t="shared" si="8"/>
        <v>98.696509429308</v>
      </c>
      <c r="G171" s="55"/>
      <c r="H171" s="55">
        <v>41.90528123177901</v>
      </c>
      <c r="I171" s="55">
        <v>65.797672952872</v>
      </c>
      <c r="J171" s="55">
        <f t="shared" si="9"/>
        <v>107.70295418465102</v>
      </c>
      <c r="K171" s="55"/>
      <c r="L171" s="55">
        <f t="shared" si="10"/>
        <v>379.9000908823192</v>
      </c>
      <c r="M171" s="57">
        <f t="shared" si="11"/>
        <v>487.60304506697025</v>
      </c>
      <c r="N171" s="85"/>
    </row>
    <row r="172" spans="1:14" s="86" customFormat="1" ht="15" customHeight="1">
      <c r="A172" s="53">
        <v>252</v>
      </c>
      <c r="B172" s="77" t="s">
        <v>389</v>
      </c>
      <c r="C172" s="55">
        <v>103.59169662792301</v>
      </c>
      <c r="D172" s="55">
        <v>27.260972934545002</v>
      </c>
      <c r="E172" s="59">
        <v>5.452194586909001</v>
      </c>
      <c r="F172" s="55">
        <f>+D172+E172</f>
        <v>32.713167521454004</v>
      </c>
      <c r="G172" s="55"/>
      <c r="H172" s="55">
        <v>5.452194586909001</v>
      </c>
      <c r="I172" s="55">
        <v>10.904389173818002</v>
      </c>
      <c r="J172" s="55">
        <f t="shared" si="9"/>
        <v>16.356583760727002</v>
      </c>
      <c r="K172" s="55"/>
      <c r="L172" s="55">
        <f t="shared" si="10"/>
        <v>54.52194534574201</v>
      </c>
      <c r="M172" s="57">
        <f t="shared" si="11"/>
        <v>70.87852910646902</v>
      </c>
      <c r="N172" s="85"/>
    </row>
    <row r="173" spans="1:14" s="86" customFormat="1" ht="15" customHeight="1">
      <c r="A173" s="79"/>
      <c r="B173" s="77"/>
      <c r="C173" s="57"/>
      <c r="D173" s="57"/>
      <c r="E173" s="59"/>
      <c r="F173" s="57"/>
      <c r="G173" s="57"/>
      <c r="H173" s="57"/>
      <c r="I173" s="57"/>
      <c r="J173" s="57"/>
      <c r="K173" s="57"/>
      <c r="L173" s="57"/>
      <c r="M173" s="57"/>
      <c r="N173" s="85"/>
    </row>
    <row r="174" spans="1:14" s="86" customFormat="1" ht="15" customHeight="1">
      <c r="A174" s="79"/>
      <c r="B174" s="80" t="s">
        <v>292</v>
      </c>
      <c r="C174" s="51">
        <f>SUM(C175:C218)</f>
        <v>61291.77140122334</v>
      </c>
      <c r="D174" s="51">
        <f>SUM(D175:D218)</f>
        <v>10272.463498664565</v>
      </c>
      <c r="E174" s="51">
        <f>SUM(E175:E218)</f>
        <v>1273.5159730766197</v>
      </c>
      <c r="F174" s="51">
        <f>SUM(F175:F218)</f>
        <v>11545.979471741188</v>
      </c>
      <c r="G174" s="51"/>
      <c r="H174" s="51">
        <f aca="true" t="shared" si="12" ref="H174:M174">SUM(H175:H218)</f>
        <v>3839.2862868218463</v>
      </c>
      <c r="I174" s="51">
        <f t="shared" si="12"/>
        <v>5150.728938815308</v>
      </c>
      <c r="J174" s="51">
        <f t="shared" si="12"/>
        <v>8990.015225637151</v>
      </c>
      <c r="K174" s="51">
        <f t="shared" si="12"/>
        <v>0</v>
      </c>
      <c r="L174" s="51">
        <f t="shared" si="12"/>
        <v>40755.776703844975</v>
      </c>
      <c r="M174" s="51">
        <f t="shared" si="12"/>
        <v>49745.791929482126</v>
      </c>
      <c r="N174" s="85"/>
    </row>
    <row r="175" spans="1:14" s="86" customFormat="1" ht="15" customHeight="1">
      <c r="A175" s="53">
        <v>62</v>
      </c>
      <c r="B175" s="54" t="s">
        <v>502</v>
      </c>
      <c r="C175" s="55">
        <v>8295.406096439205</v>
      </c>
      <c r="D175" s="55">
        <v>2774.687988332106</v>
      </c>
      <c r="E175" s="56">
        <v>462.4479980553509</v>
      </c>
      <c r="F175" s="55">
        <f aca="true" t="shared" si="13" ref="F175:F217">+D175+E175</f>
        <v>3237.1359863874573</v>
      </c>
      <c r="G175" s="55"/>
      <c r="H175" s="55">
        <v>497.293247386075</v>
      </c>
      <c r="I175" s="55">
        <v>959.7412454414259</v>
      </c>
      <c r="J175" s="55">
        <f aca="true" t="shared" si="14" ref="J175:J217">+H175+I175</f>
        <v>1457.0344928275008</v>
      </c>
      <c r="K175" s="55"/>
      <c r="L175" s="55">
        <f aca="true" t="shared" si="15" ref="L175:L217">C175-F175-J175</f>
        <v>3601.235617224247</v>
      </c>
      <c r="M175" s="57">
        <f aca="true" t="shared" si="16" ref="M175:M217">+J175+L175</f>
        <v>5058.270110051748</v>
      </c>
      <c r="N175" s="85"/>
    </row>
    <row r="176" spans="1:14" s="86" customFormat="1" ht="15" customHeight="1">
      <c r="A176" s="53">
        <v>104</v>
      </c>
      <c r="B176" s="58" t="s">
        <v>295</v>
      </c>
      <c r="C176" s="55">
        <v>2277.559910098179</v>
      </c>
      <c r="D176" s="55">
        <v>1515.396520085357</v>
      </c>
      <c r="E176" s="56">
        <v>88.52167194678499</v>
      </c>
      <c r="F176" s="55">
        <f t="shared" si="13"/>
        <v>1603.918192032142</v>
      </c>
      <c r="G176" s="55"/>
      <c r="H176" s="55">
        <v>139.886272938923</v>
      </c>
      <c r="I176" s="55">
        <v>176.77270886744</v>
      </c>
      <c r="J176" s="55">
        <f t="shared" si="14"/>
        <v>316.65898180636304</v>
      </c>
      <c r="K176" s="55"/>
      <c r="L176" s="55">
        <f t="shared" si="15"/>
        <v>356.98273625967386</v>
      </c>
      <c r="M176" s="57">
        <f t="shared" si="16"/>
        <v>673.6417180660369</v>
      </c>
      <c r="N176" s="85"/>
    </row>
    <row r="177" spans="1:22" s="82" customFormat="1" ht="15" customHeight="1">
      <c r="A177" s="60">
        <v>128</v>
      </c>
      <c r="B177" s="61" t="s">
        <v>3</v>
      </c>
      <c r="C177" s="62">
        <v>869.4275151985921</v>
      </c>
      <c r="D177" s="55">
        <v>574.9882029832991</v>
      </c>
      <c r="E177" s="56">
        <v>8.224529349071</v>
      </c>
      <c r="F177" s="55">
        <f t="shared" si="13"/>
        <v>583.21273233237</v>
      </c>
      <c r="G177" s="62"/>
      <c r="H177" s="55">
        <v>81.66996303475099</v>
      </c>
      <c r="I177" s="55">
        <v>89.894492383822</v>
      </c>
      <c r="J177" s="55">
        <f t="shared" si="14"/>
        <v>171.564455418573</v>
      </c>
      <c r="K177" s="62"/>
      <c r="L177" s="55">
        <f t="shared" si="15"/>
        <v>114.65032744764909</v>
      </c>
      <c r="M177" s="57">
        <f t="shared" si="16"/>
        <v>286.2147828662221</v>
      </c>
      <c r="N177" s="85"/>
      <c r="O177" s="86"/>
      <c r="P177" s="86"/>
      <c r="Q177" s="86"/>
      <c r="R177" s="86"/>
      <c r="S177" s="86"/>
      <c r="T177" s="86"/>
      <c r="U177" s="86"/>
      <c r="V177" s="86"/>
    </row>
    <row r="178" spans="1:14" s="82" customFormat="1" ht="15" customHeight="1">
      <c r="A178" s="65">
        <v>139</v>
      </c>
      <c r="B178" s="73" t="s">
        <v>4</v>
      </c>
      <c r="C178" s="67">
        <v>156.627974362454</v>
      </c>
      <c r="D178" s="55">
        <v>74.11487140146602</v>
      </c>
      <c r="E178" s="56">
        <v>4.035870847371999</v>
      </c>
      <c r="F178" s="55">
        <f t="shared" si="13"/>
        <v>78.15074224883801</v>
      </c>
      <c r="G178" s="67"/>
      <c r="H178" s="55">
        <v>12.434100575176</v>
      </c>
      <c r="I178" s="55">
        <v>16.469971422548</v>
      </c>
      <c r="J178" s="55">
        <f t="shared" si="14"/>
        <v>28.904071997724</v>
      </c>
      <c r="K178" s="67"/>
      <c r="L178" s="55">
        <f t="shared" si="15"/>
        <v>49.573160115891994</v>
      </c>
      <c r="M178" s="57">
        <f t="shared" si="16"/>
        <v>78.477232113616</v>
      </c>
      <c r="N178" s="85"/>
    </row>
    <row r="179" spans="1:14" s="82" customFormat="1" ht="15" customHeight="1">
      <c r="A179" s="53">
        <v>140</v>
      </c>
      <c r="B179" s="71" t="s">
        <v>5</v>
      </c>
      <c r="C179" s="55">
        <v>171.09670934930003</v>
      </c>
      <c r="D179" s="55">
        <v>46.07250052098401</v>
      </c>
      <c r="E179" s="56">
        <v>4.862213788712</v>
      </c>
      <c r="F179" s="55">
        <f t="shared" si="13"/>
        <v>50.934714309696005</v>
      </c>
      <c r="G179" s="55"/>
      <c r="H179" s="55">
        <v>7.871464788712001</v>
      </c>
      <c r="I179" s="55">
        <v>12.733678577424001</v>
      </c>
      <c r="J179" s="55">
        <f t="shared" si="14"/>
        <v>20.605143366136</v>
      </c>
      <c r="K179" s="55"/>
      <c r="L179" s="55">
        <f t="shared" si="15"/>
        <v>99.55685167346802</v>
      </c>
      <c r="M179" s="57">
        <f t="shared" si="16"/>
        <v>120.16199503960402</v>
      </c>
      <c r="N179" s="85"/>
    </row>
    <row r="180" spans="1:14" s="82" customFormat="1" ht="15" customHeight="1">
      <c r="A180" s="53">
        <v>142</v>
      </c>
      <c r="B180" s="54" t="s">
        <v>296</v>
      </c>
      <c r="C180" s="55">
        <v>545.377506123464</v>
      </c>
      <c r="D180" s="55">
        <v>267.851093583647</v>
      </c>
      <c r="E180" s="56">
        <v>28.247970104836998</v>
      </c>
      <c r="F180" s="55">
        <f t="shared" si="13"/>
        <v>296.099063688484</v>
      </c>
      <c r="G180" s="55"/>
      <c r="H180" s="55">
        <v>28.247970104836998</v>
      </c>
      <c r="I180" s="55">
        <v>56.495940209673996</v>
      </c>
      <c r="J180" s="55">
        <f t="shared" si="14"/>
        <v>84.743910314511</v>
      </c>
      <c r="K180" s="55"/>
      <c r="L180" s="55">
        <f t="shared" si="15"/>
        <v>164.53453212046892</v>
      </c>
      <c r="M180" s="57">
        <f t="shared" si="16"/>
        <v>249.27844243497992</v>
      </c>
      <c r="N180" s="81"/>
    </row>
    <row r="181" spans="1:14" s="82" customFormat="1" ht="15" customHeight="1">
      <c r="A181" s="53">
        <v>146</v>
      </c>
      <c r="B181" s="54" t="s">
        <v>390</v>
      </c>
      <c r="C181" s="55">
        <v>15560.26490386023</v>
      </c>
      <c r="D181" s="55">
        <v>454.48281747111594</v>
      </c>
      <c r="E181" s="56">
        <v>229.280211352374</v>
      </c>
      <c r="F181" s="55">
        <f t="shared" si="13"/>
        <v>683.76302882349</v>
      </c>
      <c r="G181" s="55"/>
      <c r="H181" s="55">
        <v>421.490836564336</v>
      </c>
      <c r="I181" s="55">
        <v>650.77104791671</v>
      </c>
      <c r="J181" s="55">
        <f t="shared" si="14"/>
        <v>1072.261884481046</v>
      </c>
      <c r="K181" s="55"/>
      <c r="L181" s="55">
        <f t="shared" si="15"/>
        <v>13804.239990555694</v>
      </c>
      <c r="M181" s="57">
        <f t="shared" si="16"/>
        <v>14876.50187503674</v>
      </c>
      <c r="N181" s="81"/>
    </row>
    <row r="182" spans="1:14" s="82" customFormat="1" ht="15" customHeight="1">
      <c r="A182" s="53">
        <v>151</v>
      </c>
      <c r="B182" s="54" t="s">
        <v>503</v>
      </c>
      <c r="C182" s="55">
        <v>202.86670420779703</v>
      </c>
      <c r="D182" s="55">
        <v>34.911372518806</v>
      </c>
      <c r="E182" s="56">
        <v>2.2406830611200004</v>
      </c>
      <c r="F182" s="55">
        <f t="shared" si="13"/>
        <v>37.152055579926</v>
      </c>
      <c r="G182" s="55"/>
      <c r="H182" s="55">
        <v>17.837279435101003</v>
      </c>
      <c r="I182" s="55">
        <v>19.869254061398003</v>
      </c>
      <c r="J182" s="55">
        <f t="shared" si="14"/>
        <v>37.706533496499006</v>
      </c>
      <c r="K182" s="55"/>
      <c r="L182" s="55">
        <f t="shared" si="15"/>
        <v>128.00811513137205</v>
      </c>
      <c r="M182" s="57">
        <f t="shared" si="16"/>
        <v>165.71464862787104</v>
      </c>
      <c r="N182" s="81"/>
    </row>
    <row r="183" spans="1:14" s="82" customFormat="1" ht="15" customHeight="1">
      <c r="A183" s="53">
        <v>164</v>
      </c>
      <c r="B183" s="54" t="s">
        <v>298</v>
      </c>
      <c r="C183" s="55">
        <v>510.79423590462403</v>
      </c>
      <c r="D183" s="55">
        <v>67.504280034177</v>
      </c>
      <c r="E183" s="56">
        <v>19.800675193663004</v>
      </c>
      <c r="F183" s="55">
        <f t="shared" si="13"/>
        <v>87.30495522784</v>
      </c>
      <c r="G183" s="55"/>
      <c r="H183" s="55">
        <v>36.053989441127</v>
      </c>
      <c r="I183" s="55">
        <v>55.854664634790005</v>
      </c>
      <c r="J183" s="55">
        <f t="shared" si="14"/>
        <v>91.90865407591701</v>
      </c>
      <c r="K183" s="55"/>
      <c r="L183" s="55">
        <f t="shared" si="15"/>
        <v>331.580626600867</v>
      </c>
      <c r="M183" s="57">
        <f t="shared" si="16"/>
        <v>423.489280676784</v>
      </c>
      <c r="N183" s="81"/>
    </row>
    <row r="184" spans="1:14" s="82" customFormat="1" ht="15" customHeight="1">
      <c r="A184" s="53">
        <v>185</v>
      </c>
      <c r="B184" s="54" t="s">
        <v>391</v>
      </c>
      <c r="C184" s="55">
        <v>107.05076824317399</v>
      </c>
      <c r="D184" s="55">
        <v>28.140896244125</v>
      </c>
      <c r="E184" s="56">
        <v>5.628179248824999</v>
      </c>
      <c r="F184" s="55">
        <f t="shared" si="13"/>
        <v>33.769075492949995</v>
      </c>
      <c r="G184" s="55"/>
      <c r="H184" s="55">
        <v>5.628179248824999</v>
      </c>
      <c r="I184" s="55">
        <v>11.256358497649998</v>
      </c>
      <c r="J184" s="55">
        <f t="shared" si="14"/>
        <v>16.884537746474997</v>
      </c>
      <c r="K184" s="55"/>
      <c r="L184" s="55">
        <f t="shared" si="15"/>
        <v>56.397155003749</v>
      </c>
      <c r="M184" s="57">
        <f t="shared" si="16"/>
        <v>73.281692750224</v>
      </c>
      <c r="N184" s="81"/>
    </row>
    <row r="185" spans="1:14" s="82" customFormat="1" ht="15" customHeight="1">
      <c r="A185" s="53">
        <v>188</v>
      </c>
      <c r="B185" s="54" t="s">
        <v>7</v>
      </c>
      <c r="C185" s="55">
        <v>2299.42269599686</v>
      </c>
      <c r="D185" s="55">
        <v>420.4956950524681</v>
      </c>
      <c r="E185" s="56">
        <v>60.701376201557004</v>
      </c>
      <c r="F185" s="55">
        <f t="shared" si="13"/>
        <v>481.1970712540251</v>
      </c>
      <c r="G185" s="55"/>
      <c r="H185" s="55">
        <v>176.523689552917</v>
      </c>
      <c r="I185" s="55">
        <v>237.225065754474</v>
      </c>
      <c r="J185" s="55">
        <f t="shared" si="14"/>
        <v>413.748755307391</v>
      </c>
      <c r="K185" s="55"/>
      <c r="L185" s="55">
        <f t="shared" si="15"/>
        <v>1404.4768694354439</v>
      </c>
      <c r="M185" s="57">
        <f t="shared" si="16"/>
        <v>1818.225624742835</v>
      </c>
      <c r="N185" s="81"/>
    </row>
    <row r="186" spans="1:14" s="82" customFormat="1" ht="15" customHeight="1">
      <c r="A186" s="53">
        <v>190</v>
      </c>
      <c r="B186" s="54" t="s">
        <v>9</v>
      </c>
      <c r="C186" s="55">
        <v>546.2434054075251</v>
      </c>
      <c r="D186" s="55">
        <v>103.89236738079504</v>
      </c>
      <c r="E186" s="56">
        <v>13.54360252196</v>
      </c>
      <c r="F186" s="55">
        <f t="shared" si="13"/>
        <v>117.43596990275503</v>
      </c>
      <c r="G186" s="55"/>
      <c r="H186" s="55">
        <v>42.705989410545996</v>
      </c>
      <c r="I186" s="55">
        <v>56.249591932506</v>
      </c>
      <c r="J186" s="55">
        <f t="shared" si="14"/>
        <v>98.95558134305199</v>
      </c>
      <c r="K186" s="55"/>
      <c r="L186" s="55">
        <f t="shared" si="15"/>
        <v>329.85185416171805</v>
      </c>
      <c r="M186" s="57">
        <f t="shared" si="16"/>
        <v>428.80743550477007</v>
      </c>
      <c r="N186" s="81"/>
    </row>
    <row r="187" spans="1:14" s="82" customFormat="1" ht="15" customHeight="1">
      <c r="A187" s="53">
        <v>192</v>
      </c>
      <c r="B187" s="54" t="s">
        <v>10</v>
      </c>
      <c r="C187" s="55">
        <v>391.58196963921006</v>
      </c>
      <c r="D187" s="55">
        <v>119.94414332271</v>
      </c>
      <c r="E187" s="56">
        <v>19.482371669137994</v>
      </c>
      <c r="F187" s="55">
        <f t="shared" si="13"/>
        <v>139.426514991848</v>
      </c>
      <c r="G187" s="55"/>
      <c r="H187" s="55">
        <v>20.499009438431994</v>
      </c>
      <c r="I187" s="55">
        <v>39.98138110756999</v>
      </c>
      <c r="J187" s="55">
        <f t="shared" si="14"/>
        <v>60.480390546001985</v>
      </c>
      <c r="K187" s="55"/>
      <c r="L187" s="55">
        <f t="shared" si="15"/>
        <v>191.67506410136008</v>
      </c>
      <c r="M187" s="57">
        <f t="shared" si="16"/>
        <v>252.15545464736206</v>
      </c>
      <c r="N187" s="81"/>
    </row>
    <row r="188" spans="1:14" s="82" customFormat="1" ht="15" customHeight="1">
      <c r="A188" s="53">
        <v>194</v>
      </c>
      <c r="B188" s="54" t="s">
        <v>11</v>
      </c>
      <c r="C188" s="55">
        <v>513.062703118553</v>
      </c>
      <c r="D188" s="55">
        <v>85.35362748164701</v>
      </c>
      <c r="E188" s="56">
        <v>17.669243905957</v>
      </c>
      <c r="F188" s="55">
        <f t="shared" si="13"/>
        <v>103.02287138760401</v>
      </c>
      <c r="G188" s="55"/>
      <c r="H188" s="55">
        <v>36.067805304979004</v>
      </c>
      <c r="I188" s="55">
        <v>53.737049210936</v>
      </c>
      <c r="J188" s="55">
        <f t="shared" si="14"/>
        <v>89.804854515915</v>
      </c>
      <c r="K188" s="55"/>
      <c r="L188" s="55">
        <f t="shared" si="15"/>
        <v>320.234977215034</v>
      </c>
      <c r="M188" s="57">
        <f t="shared" si="16"/>
        <v>410.039831730949</v>
      </c>
      <c r="N188" s="81"/>
    </row>
    <row r="189" spans="1:22" s="86" customFormat="1" ht="15" customHeight="1">
      <c r="A189" s="53">
        <v>195</v>
      </c>
      <c r="B189" s="54" t="s">
        <v>304</v>
      </c>
      <c r="C189" s="55">
        <v>1265.867772338981</v>
      </c>
      <c r="D189" s="55">
        <v>378.710949369494</v>
      </c>
      <c r="E189" s="56">
        <v>15.699396182413999</v>
      </c>
      <c r="F189" s="55">
        <f t="shared" si="13"/>
        <v>394.410345551908</v>
      </c>
      <c r="G189" s="55"/>
      <c r="H189" s="55">
        <v>112.77507775352</v>
      </c>
      <c r="I189" s="55">
        <v>128.47447393593401</v>
      </c>
      <c r="J189" s="55">
        <f t="shared" si="14"/>
        <v>241.249551689454</v>
      </c>
      <c r="K189" s="55"/>
      <c r="L189" s="55">
        <f t="shared" si="15"/>
        <v>630.2078750976191</v>
      </c>
      <c r="M189" s="57">
        <f t="shared" si="16"/>
        <v>871.457426787073</v>
      </c>
      <c r="N189" s="81"/>
      <c r="O189" s="82"/>
      <c r="P189" s="82"/>
      <c r="Q189" s="82"/>
      <c r="R189" s="82"/>
      <c r="S189" s="82"/>
      <c r="T189" s="82"/>
      <c r="U189" s="82"/>
      <c r="V189" s="82"/>
    </row>
    <row r="190" spans="1:14" s="86" customFormat="1" ht="15" customHeight="1">
      <c r="A190" s="53">
        <v>198</v>
      </c>
      <c r="B190" s="54" t="s">
        <v>13</v>
      </c>
      <c r="C190" s="55">
        <v>262.684279221931</v>
      </c>
      <c r="D190" s="55">
        <v>18.128011155268</v>
      </c>
      <c r="E190" s="56">
        <v>2.58213753861</v>
      </c>
      <c r="F190" s="55">
        <f t="shared" si="13"/>
        <v>20.710148693877997</v>
      </c>
      <c r="G190" s="55"/>
      <c r="H190" s="55">
        <v>25.13522167352</v>
      </c>
      <c r="I190" s="55">
        <v>27.71735921213</v>
      </c>
      <c r="J190" s="55">
        <f t="shared" si="14"/>
        <v>52.85258088565</v>
      </c>
      <c r="K190" s="55"/>
      <c r="L190" s="55">
        <f t="shared" si="15"/>
        <v>189.12154964240295</v>
      </c>
      <c r="M190" s="57">
        <f t="shared" si="16"/>
        <v>241.97413052805297</v>
      </c>
      <c r="N190" s="85"/>
    </row>
    <row r="191" spans="1:14" s="86" customFormat="1" ht="15" customHeight="1">
      <c r="A191" s="53">
        <v>201</v>
      </c>
      <c r="B191" s="54" t="s">
        <v>299</v>
      </c>
      <c r="C191" s="55">
        <v>422.413874067178</v>
      </c>
      <c r="D191" s="55">
        <v>147.84485619827004</v>
      </c>
      <c r="E191" s="56">
        <v>21.12069374261</v>
      </c>
      <c r="F191" s="55">
        <f t="shared" si="13"/>
        <v>168.96554994088004</v>
      </c>
      <c r="G191" s="55"/>
      <c r="H191" s="55">
        <v>21.12069374261</v>
      </c>
      <c r="I191" s="55">
        <v>42.24138748522</v>
      </c>
      <c r="J191" s="55">
        <f t="shared" si="14"/>
        <v>63.362081227830004</v>
      </c>
      <c r="K191" s="55"/>
      <c r="L191" s="55">
        <f t="shared" si="15"/>
        <v>190.086242898468</v>
      </c>
      <c r="M191" s="57">
        <f t="shared" si="16"/>
        <v>253.448324126298</v>
      </c>
      <c r="N191" s="85"/>
    </row>
    <row r="192" spans="1:14" s="86" customFormat="1" ht="15" customHeight="1">
      <c r="A192" s="53">
        <v>202</v>
      </c>
      <c r="B192" s="54" t="s">
        <v>392</v>
      </c>
      <c r="C192" s="55">
        <v>1194.394418848575</v>
      </c>
      <c r="D192" s="55">
        <v>69.986560942669</v>
      </c>
      <c r="E192" s="56">
        <v>0</v>
      </c>
      <c r="F192" s="55">
        <f t="shared" si="13"/>
        <v>69.986560942669</v>
      </c>
      <c r="G192" s="55"/>
      <c r="H192" s="55">
        <v>127.235134845504</v>
      </c>
      <c r="I192" s="55">
        <v>127.235134845504</v>
      </c>
      <c r="J192" s="55">
        <f t="shared" si="14"/>
        <v>254.470269691008</v>
      </c>
      <c r="K192" s="55"/>
      <c r="L192" s="55">
        <f t="shared" si="15"/>
        <v>869.9375882148979</v>
      </c>
      <c r="M192" s="57">
        <f t="shared" si="16"/>
        <v>1124.407857905906</v>
      </c>
      <c r="N192" s="85"/>
    </row>
    <row r="193" spans="1:14" s="86" customFormat="1" ht="15" customHeight="1">
      <c r="A193" s="53">
        <v>204</v>
      </c>
      <c r="B193" s="54" t="s">
        <v>15</v>
      </c>
      <c r="C193" s="55">
        <v>1393.132292913011</v>
      </c>
      <c r="D193" s="55">
        <v>375.5475812804101</v>
      </c>
      <c r="E193" s="56">
        <v>62.64812295186901</v>
      </c>
      <c r="F193" s="55">
        <f t="shared" si="13"/>
        <v>438.1957042322791</v>
      </c>
      <c r="G193" s="55"/>
      <c r="H193" s="55">
        <v>87.57090956029501</v>
      </c>
      <c r="I193" s="55">
        <v>150.21903251216403</v>
      </c>
      <c r="J193" s="55">
        <f t="shared" si="14"/>
        <v>237.78994207245904</v>
      </c>
      <c r="K193" s="55"/>
      <c r="L193" s="55">
        <f t="shared" si="15"/>
        <v>717.1466466082729</v>
      </c>
      <c r="M193" s="57">
        <f t="shared" si="16"/>
        <v>954.936588680732</v>
      </c>
      <c r="N193" s="85"/>
    </row>
    <row r="194" spans="1:22" s="82" customFormat="1" ht="15" customHeight="1">
      <c r="A194" s="53">
        <v>209</v>
      </c>
      <c r="B194" s="74" t="s">
        <v>16</v>
      </c>
      <c r="C194" s="55">
        <v>496.59999681294113</v>
      </c>
      <c r="D194" s="55">
        <v>69.481946315166</v>
      </c>
      <c r="E194" s="56">
        <v>6.849613557479001</v>
      </c>
      <c r="F194" s="55">
        <f t="shared" si="13"/>
        <v>76.331559872645</v>
      </c>
      <c r="G194" s="55"/>
      <c r="H194" s="55">
        <v>43.724719394307</v>
      </c>
      <c r="I194" s="55">
        <v>50.574332951786005</v>
      </c>
      <c r="J194" s="55">
        <f t="shared" si="14"/>
        <v>94.299052346093</v>
      </c>
      <c r="K194" s="55"/>
      <c r="L194" s="55">
        <f t="shared" si="15"/>
        <v>325.9693845942031</v>
      </c>
      <c r="M194" s="57">
        <f t="shared" si="16"/>
        <v>420.2684369402961</v>
      </c>
      <c r="N194" s="85"/>
      <c r="O194" s="86"/>
      <c r="P194" s="86"/>
      <c r="Q194" s="86"/>
      <c r="R194" s="86"/>
      <c r="S194" s="86"/>
      <c r="T194" s="86"/>
      <c r="U194" s="86"/>
      <c r="V194" s="86"/>
    </row>
    <row r="195" spans="1:14" s="82" customFormat="1" ht="15" customHeight="1">
      <c r="A195" s="53">
        <v>211</v>
      </c>
      <c r="B195" s="75" t="s">
        <v>393</v>
      </c>
      <c r="C195" s="55">
        <v>2265.871411381599</v>
      </c>
      <c r="D195" s="55">
        <v>624.906027139128</v>
      </c>
      <c r="E195" s="56">
        <v>66.96489024044399</v>
      </c>
      <c r="F195" s="55">
        <f t="shared" si="13"/>
        <v>691.870917379572</v>
      </c>
      <c r="G195" s="55"/>
      <c r="H195" s="55">
        <v>162.73188727940197</v>
      </c>
      <c r="I195" s="55">
        <v>229.69677751984597</v>
      </c>
      <c r="J195" s="55">
        <f t="shared" si="14"/>
        <v>392.42866479924794</v>
      </c>
      <c r="K195" s="55"/>
      <c r="L195" s="55">
        <f t="shared" si="15"/>
        <v>1181.571829202779</v>
      </c>
      <c r="M195" s="57">
        <f t="shared" si="16"/>
        <v>1574.0004940020272</v>
      </c>
      <c r="N195" s="85"/>
    </row>
    <row r="196" spans="1:14" s="82" customFormat="1" ht="15" customHeight="1">
      <c r="A196" s="53">
        <v>212</v>
      </c>
      <c r="B196" s="75" t="s">
        <v>17</v>
      </c>
      <c r="C196" s="55">
        <v>480.113337785228</v>
      </c>
      <c r="D196" s="55">
        <v>117.937218225085</v>
      </c>
      <c r="E196" s="56">
        <v>26.002198138602</v>
      </c>
      <c r="F196" s="55">
        <f t="shared" si="13"/>
        <v>143.939416363687</v>
      </c>
      <c r="G196" s="55"/>
      <c r="H196" s="55">
        <v>26.002198138602</v>
      </c>
      <c r="I196" s="55">
        <v>52.004396277204</v>
      </c>
      <c r="J196" s="55">
        <f t="shared" si="14"/>
        <v>78.006594415806</v>
      </c>
      <c r="K196" s="55"/>
      <c r="L196" s="55">
        <f t="shared" si="15"/>
        <v>258.16732700573493</v>
      </c>
      <c r="M196" s="57">
        <f t="shared" si="16"/>
        <v>336.17392142154097</v>
      </c>
      <c r="N196" s="85"/>
    </row>
    <row r="197" spans="1:14" s="82" customFormat="1" ht="15" customHeight="1">
      <c r="A197" s="53">
        <v>213</v>
      </c>
      <c r="B197" s="74" t="s">
        <v>18</v>
      </c>
      <c r="C197" s="55">
        <v>318.127493546786</v>
      </c>
      <c r="D197" s="55">
        <v>41.462626035670006</v>
      </c>
      <c r="E197" s="56">
        <v>0.560155849862</v>
      </c>
      <c r="F197" s="55">
        <f t="shared" si="13"/>
        <v>42.022781885532005</v>
      </c>
      <c r="G197" s="55"/>
      <c r="H197" s="55">
        <v>31.253083646386003</v>
      </c>
      <c r="I197" s="55">
        <v>31.813239496248002</v>
      </c>
      <c r="J197" s="55">
        <f t="shared" si="14"/>
        <v>63.066323142634005</v>
      </c>
      <c r="K197" s="55"/>
      <c r="L197" s="55">
        <f t="shared" si="15"/>
        <v>213.03838851861997</v>
      </c>
      <c r="M197" s="57">
        <f t="shared" si="16"/>
        <v>276.104711661254</v>
      </c>
      <c r="N197" s="81"/>
    </row>
    <row r="198" spans="1:14" s="82" customFormat="1" ht="15" customHeight="1">
      <c r="A198" s="53">
        <v>214</v>
      </c>
      <c r="B198" s="74" t="s">
        <v>394</v>
      </c>
      <c r="C198" s="55">
        <v>1127.1826476935357</v>
      </c>
      <c r="D198" s="55">
        <v>217.18788789873003</v>
      </c>
      <c r="E198" s="56">
        <v>49.908530411208</v>
      </c>
      <c r="F198" s="55">
        <f t="shared" si="13"/>
        <v>267.09641830993803</v>
      </c>
      <c r="G198" s="55"/>
      <c r="H198" s="55">
        <v>68.102393136946</v>
      </c>
      <c r="I198" s="55">
        <v>118.010923548154</v>
      </c>
      <c r="J198" s="55">
        <f t="shared" si="14"/>
        <v>186.11331668510002</v>
      </c>
      <c r="K198" s="55"/>
      <c r="L198" s="55">
        <f t="shared" si="15"/>
        <v>673.9729126984977</v>
      </c>
      <c r="M198" s="57">
        <f t="shared" si="16"/>
        <v>860.0862293835977</v>
      </c>
      <c r="N198" s="81"/>
    </row>
    <row r="199" spans="1:14" s="82" customFormat="1" ht="15" customHeight="1">
      <c r="A199" s="53">
        <v>215</v>
      </c>
      <c r="B199" s="75" t="s">
        <v>19</v>
      </c>
      <c r="C199" s="55">
        <v>504.80249465041885</v>
      </c>
      <c r="D199" s="55">
        <v>104.95049788041</v>
      </c>
      <c r="E199" s="56">
        <v>17.685221720397</v>
      </c>
      <c r="F199" s="55">
        <f t="shared" si="13"/>
        <v>122.635719600807</v>
      </c>
      <c r="G199" s="55"/>
      <c r="H199" s="55">
        <v>34.593556492942994</v>
      </c>
      <c r="I199" s="55">
        <v>52.27877821334</v>
      </c>
      <c r="J199" s="55">
        <f t="shared" si="14"/>
        <v>86.872334706283</v>
      </c>
      <c r="K199" s="55"/>
      <c r="L199" s="55">
        <f t="shared" si="15"/>
        <v>295.2944403433288</v>
      </c>
      <c r="M199" s="57">
        <f t="shared" si="16"/>
        <v>382.16677504961183</v>
      </c>
      <c r="N199" s="81"/>
    </row>
    <row r="200" spans="1:14" s="82" customFormat="1" ht="15" customHeight="1">
      <c r="A200" s="53">
        <v>216</v>
      </c>
      <c r="B200" s="75" t="s">
        <v>395</v>
      </c>
      <c r="C200" s="55">
        <v>179.7236039487</v>
      </c>
      <c r="D200" s="55">
        <v>9.459137111907001</v>
      </c>
      <c r="E200" s="56">
        <v>0</v>
      </c>
      <c r="F200" s="55">
        <f t="shared" si="13"/>
        <v>9.459137111907001</v>
      </c>
      <c r="G200" s="55"/>
      <c r="H200" s="55">
        <v>18.918274223814002</v>
      </c>
      <c r="I200" s="55">
        <v>18.918274223814002</v>
      </c>
      <c r="J200" s="55">
        <f t="shared" si="14"/>
        <v>37.836548447628005</v>
      </c>
      <c r="K200" s="55"/>
      <c r="L200" s="55">
        <f t="shared" si="15"/>
        <v>132.42791838916497</v>
      </c>
      <c r="M200" s="57">
        <f t="shared" si="16"/>
        <v>170.26446683679296</v>
      </c>
      <c r="N200" s="81"/>
    </row>
    <row r="201" spans="1:14" s="82" customFormat="1" ht="15" customHeight="1">
      <c r="A201" s="53">
        <v>217</v>
      </c>
      <c r="B201" s="75" t="s">
        <v>505</v>
      </c>
      <c r="C201" s="55">
        <v>2075.65990605519</v>
      </c>
      <c r="D201" s="55">
        <v>0</v>
      </c>
      <c r="E201" s="56">
        <v>0</v>
      </c>
      <c r="F201" s="55">
        <f t="shared" si="13"/>
        <v>0</v>
      </c>
      <c r="G201" s="55"/>
      <c r="H201" s="55">
        <v>112.14041402643102</v>
      </c>
      <c r="I201" s="55">
        <v>114.33129830112202</v>
      </c>
      <c r="J201" s="55">
        <f t="shared" si="14"/>
        <v>226.47171232755304</v>
      </c>
      <c r="K201" s="55"/>
      <c r="L201" s="55">
        <f t="shared" si="15"/>
        <v>1849.1881937276369</v>
      </c>
      <c r="M201" s="57">
        <f t="shared" si="16"/>
        <v>2075.65990605519</v>
      </c>
      <c r="N201" s="81"/>
    </row>
    <row r="202" spans="1:14" s="82" customFormat="1" ht="15" customHeight="1">
      <c r="A202" s="53">
        <v>222</v>
      </c>
      <c r="B202" s="75" t="s">
        <v>468</v>
      </c>
      <c r="C202" s="55">
        <v>13613.57946468229</v>
      </c>
      <c r="D202" s="55">
        <v>1243.8422348942383</v>
      </c>
      <c r="E202" s="56">
        <v>3.910752732642</v>
      </c>
      <c r="F202" s="55">
        <f t="shared" si="13"/>
        <v>1247.7529876268804</v>
      </c>
      <c r="G202" s="55"/>
      <c r="H202" s="55">
        <v>1131.297621806086</v>
      </c>
      <c r="I202" s="55">
        <v>1222.788113633968</v>
      </c>
      <c r="J202" s="55">
        <f t="shared" si="14"/>
        <v>2354.085735440054</v>
      </c>
      <c r="K202" s="55"/>
      <c r="L202" s="55">
        <f t="shared" si="15"/>
        <v>10011.740741615356</v>
      </c>
      <c r="M202" s="57">
        <f t="shared" si="16"/>
        <v>12365.82647705541</v>
      </c>
      <c r="N202" s="81"/>
    </row>
    <row r="203" spans="1:14" s="82" customFormat="1" ht="15" customHeight="1">
      <c r="A203" s="53">
        <v>229</v>
      </c>
      <c r="B203" s="75" t="s">
        <v>360</v>
      </c>
      <c r="C203" s="55">
        <v>1358.9493730547001</v>
      </c>
      <c r="D203" s="55">
        <v>0</v>
      </c>
      <c r="E203" s="56">
        <v>0</v>
      </c>
      <c r="F203" s="55">
        <f t="shared" si="13"/>
        <v>0</v>
      </c>
      <c r="G203" s="55"/>
      <c r="H203" s="55">
        <v>148.308257563284</v>
      </c>
      <c r="I203" s="55">
        <v>148.308257563284</v>
      </c>
      <c r="J203" s="55">
        <f t="shared" si="14"/>
        <v>296.616515126568</v>
      </c>
      <c r="K203" s="55"/>
      <c r="L203" s="55">
        <f t="shared" si="15"/>
        <v>1062.3328579281322</v>
      </c>
      <c r="M203" s="57">
        <f t="shared" si="16"/>
        <v>1358.9493730547001</v>
      </c>
      <c r="N203" s="81"/>
    </row>
    <row r="204" spans="1:14" s="82" customFormat="1" ht="15" customHeight="1">
      <c r="A204" s="53">
        <v>231</v>
      </c>
      <c r="B204" s="75" t="s">
        <v>22</v>
      </c>
      <c r="C204" s="55">
        <v>83.984032700008</v>
      </c>
      <c r="D204" s="55">
        <v>29.394411261831</v>
      </c>
      <c r="E204" s="56">
        <v>0</v>
      </c>
      <c r="F204" s="55">
        <f t="shared" si="13"/>
        <v>29.394411261831</v>
      </c>
      <c r="G204" s="55"/>
      <c r="H204" s="55">
        <v>8.398403217666</v>
      </c>
      <c r="I204" s="55">
        <v>8.398403217666</v>
      </c>
      <c r="J204" s="55">
        <f t="shared" si="14"/>
        <v>16.796806435332</v>
      </c>
      <c r="K204" s="55"/>
      <c r="L204" s="55">
        <f t="shared" si="15"/>
        <v>37.792815002845</v>
      </c>
      <c r="M204" s="57">
        <f t="shared" si="16"/>
        <v>54.589621438177005</v>
      </c>
      <c r="N204" s="81"/>
    </row>
    <row r="205" spans="1:14" s="82" customFormat="1" ht="15" customHeight="1">
      <c r="A205" s="53">
        <v>242</v>
      </c>
      <c r="B205" s="75" t="s">
        <v>396</v>
      </c>
      <c r="C205" s="55">
        <v>188.622689487834</v>
      </c>
      <c r="D205" s="55">
        <v>41.916153393968</v>
      </c>
      <c r="E205" s="56">
        <v>10.479038348492</v>
      </c>
      <c r="F205" s="55">
        <f t="shared" si="13"/>
        <v>52.39519174246</v>
      </c>
      <c r="G205" s="55"/>
      <c r="H205" s="55">
        <v>10.479038348492</v>
      </c>
      <c r="I205" s="55">
        <v>20.958076696984</v>
      </c>
      <c r="J205" s="55">
        <f t="shared" si="14"/>
        <v>31.437115045476002</v>
      </c>
      <c r="K205" s="55"/>
      <c r="L205" s="55">
        <f t="shared" si="15"/>
        <v>104.79038269989802</v>
      </c>
      <c r="M205" s="57">
        <f t="shared" si="16"/>
        <v>136.22749774537402</v>
      </c>
      <c r="N205" s="81"/>
    </row>
    <row r="206" spans="1:22" s="86" customFormat="1" ht="15" customHeight="1">
      <c r="A206" s="53">
        <v>243</v>
      </c>
      <c r="B206" s="75" t="s">
        <v>301</v>
      </c>
      <c r="C206" s="55">
        <v>118.68744307823901</v>
      </c>
      <c r="D206" s="55">
        <v>15.181827776052</v>
      </c>
      <c r="E206" s="56">
        <v>3.795456944013</v>
      </c>
      <c r="F206" s="55">
        <f t="shared" si="13"/>
        <v>18.977284720065</v>
      </c>
      <c r="G206" s="55"/>
      <c r="H206" s="55">
        <v>9.646324822785001</v>
      </c>
      <c r="I206" s="55">
        <v>13.441781766798002</v>
      </c>
      <c r="J206" s="55">
        <f t="shared" si="14"/>
        <v>23.088106589583003</v>
      </c>
      <c r="K206" s="55"/>
      <c r="L206" s="55">
        <f t="shared" si="15"/>
        <v>76.622051768591</v>
      </c>
      <c r="M206" s="57">
        <f t="shared" si="16"/>
        <v>99.71015835817401</v>
      </c>
      <c r="N206" s="81"/>
      <c r="O206" s="82"/>
      <c r="P206" s="82"/>
      <c r="Q206" s="82"/>
      <c r="R206" s="82"/>
      <c r="S206" s="82"/>
      <c r="T206" s="82"/>
      <c r="U206" s="82"/>
      <c r="V206" s="82"/>
    </row>
    <row r="207" spans="1:22" s="17" customFormat="1" ht="15" customHeight="1">
      <c r="A207" s="53">
        <v>244</v>
      </c>
      <c r="B207" s="74" t="s">
        <v>397</v>
      </c>
      <c r="C207" s="55">
        <v>400.46027643102605</v>
      </c>
      <c r="D207" s="55">
        <v>101.507800254035</v>
      </c>
      <c r="E207" s="56">
        <v>16.238766350596997</v>
      </c>
      <c r="F207" s="55">
        <f t="shared" si="13"/>
        <v>117.746566604632</v>
      </c>
      <c r="G207" s="55"/>
      <c r="H207" s="55">
        <v>23.834971548576995</v>
      </c>
      <c r="I207" s="55">
        <v>40.073737899174</v>
      </c>
      <c r="J207" s="55">
        <f t="shared" si="14"/>
        <v>63.908709447750994</v>
      </c>
      <c r="K207" s="55"/>
      <c r="L207" s="55">
        <f t="shared" si="15"/>
        <v>218.80500037864306</v>
      </c>
      <c r="M207" s="57">
        <f t="shared" si="16"/>
        <v>282.71370982639405</v>
      </c>
      <c r="N207" s="81"/>
      <c r="O207" s="82"/>
      <c r="P207" s="82"/>
      <c r="Q207" s="82"/>
      <c r="R207" s="82"/>
      <c r="S207" s="82"/>
      <c r="T207" s="82"/>
      <c r="U207" s="82"/>
      <c r="V207" s="82"/>
    </row>
    <row r="208" spans="1:22" s="17" customFormat="1" ht="15" customHeight="1">
      <c r="A208" s="53">
        <v>245</v>
      </c>
      <c r="B208" s="74" t="s">
        <v>469</v>
      </c>
      <c r="C208" s="55">
        <v>409.67204931646006</v>
      </c>
      <c r="D208" s="55">
        <v>53.47781191922399</v>
      </c>
      <c r="E208" s="56">
        <v>4.384401120659001</v>
      </c>
      <c r="F208" s="55">
        <f t="shared" si="13"/>
        <v>57.86221303988299</v>
      </c>
      <c r="G208" s="55"/>
      <c r="H208" s="55">
        <v>38.965489763361</v>
      </c>
      <c r="I208" s="55">
        <v>43.349890884020006</v>
      </c>
      <c r="J208" s="55">
        <f t="shared" si="14"/>
        <v>82.315380647381</v>
      </c>
      <c r="K208" s="55"/>
      <c r="L208" s="55">
        <f t="shared" si="15"/>
        <v>269.49445562919607</v>
      </c>
      <c r="M208" s="57">
        <f t="shared" si="16"/>
        <v>351.8098362765771</v>
      </c>
      <c r="N208" s="81"/>
      <c r="O208" s="86"/>
      <c r="P208" s="86"/>
      <c r="Q208" s="86"/>
      <c r="R208" s="86"/>
      <c r="S208" s="86"/>
      <c r="T208" s="86"/>
      <c r="U208" s="86"/>
      <c r="V208" s="86"/>
    </row>
    <row r="209" spans="1:22" s="82" customFormat="1" ht="15" customHeight="1">
      <c r="A209" s="53">
        <v>247</v>
      </c>
      <c r="B209" s="74" t="s">
        <v>23</v>
      </c>
      <c r="C209" s="55">
        <v>171.23408244247204</v>
      </c>
      <c r="D209" s="55">
        <v>9.902019310211</v>
      </c>
      <c r="E209" s="56">
        <v>0</v>
      </c>
      <c r="F209" s="55">
        <f t="shared" si="13"/>
        <v>9.902019310211</v>
      </c>
      <c r="G209" s="55"/>
      <c r="H209" s="55">
        <v>18.980242813797997</v>
      </c>
      <c r="I209" s="55">
        <v>18.980242813797997</v>
      </c>
      <c r="J209" s="55">
        <f t="shared" si="14"/>
        <v>37.96048562759599</v>
      </c>
      <c r="K209" s="55"/>
      <c r="L209" s="55">
        <f t="shared" si="15"/>
        <v>123.37157750466505</v>
      </c>
      <c r="M209" s="57">
        <f t="shared" si="16"/>
        <v>161.33206313226106</v>
      </c>
      <c r="N209" s="85"/>
      <c r="O209" s="86"/>
      <c r="P209" s="86"/>
      <c r="Q209" s="86"/>
      <c r="R209" s="17"/>
      <c r="S209" s="17"/>
      <c r="T209" s="17"/>
      <c r="U209" s="17"/>
      <c r="V209" s="17"/>
    </row>
    <row r="210" spans="1:22" s="82" customFormat="1" ht="15" customHeight="1">
      <c r="A210" s="53">
        <v>249</v>
      </c>
      <c r="B210" s="74" t="s">
        <v>506</v>
      </c>
      <c r="C210" s="55">
        <v>7.445979070439</v>
      </c>
      <c r="D210" s="55">
        <v>0</v>
      </c>
      <c r="E210" s="56">
        <v>0</v>
      </c>
      <c r="F210" s="55">
        <f t="shared" si="13"/>
        <v>0</v>
      </c>
      <c r="G210" s="55"/>
      <c r="H210" s="55">
        <v>0.74319210273</v>
      </c>
      <c r="I210" s="55">
        <v>0.74319210273</v>
      </c>
      <c r="J210" s="55">
        <f t="shared" si="14"/>
        <v>1.48638420546</v>
      </c>
      <c r="K210" s="55"/>
      <c r="L210" s="55">
        <f t="shared" si="15"/>
        <v>5.959594864979</v>
      </c>
      <c r="M210" s="57">
        <f t="shared" si="16"/>
        <v>7.445979070439</v>
      </c>
      <c r="N210" s="85"/>
      <c r="O210" s="86"/>
      <c r="P210" s="86"/>
      <c r="Q210" s="86"/>
      <c r="R210" s="17"/>
      <c r="S210" s="17"/>
      <c r="T210" s="17"/>
      <c r="U210" s="17"/>
      <c r="V210" s="17"/>
    </row>
    <row r="211" spans="1:22" s="86" customFormat="1" ht="15" customHeight="1">
      <c r="A211" s="53">
        <v>251</v>
      </c>
      <c r="B211" s="74" t="s">
        <v>24</v>
      </c>
      <c r="C211" s="55">
        <v>82.042924239374</v>
      </c>
      <c r="D211" s="55">
        <v>4.102146329721999</v>
      </c>
      <c r="E211" s="56">
        <v>0</v>
      </c>
      <c r="F211" s="55">
        <f t="shared" si="13"/>
        <v>4.102146329721999</v>
      </c>
      <c r="G211" s="55"/>
      <c r="H211" s="55">
        <v>8.204292659443999</v>
      </c>
      <c r="I211" s="55">
        <v>8.204292659443999</v>
      </c>
      <c r="J211" s="55">
        <f t="shared" si="14"/>
        <v>16.408585318887997</v>
      </c>
      <c r="K211" s="55"/>
      <c r="L211" s="55">
        <f t="shared" si="15"/>
        <v>61.532192590764</v>
      </c>
      <c r="M211" s="57">
        <f t="shared" si="16"/>
        <v>77.940777909652</v>
      </c>
      <c r="N211" s="85"/>
      <c r="P211" s="82"/>
      <c r="Q211" s="82"/>
      <c r="R211" s="82"/>
      <c r="S211" s="82"/>
      <c r="T211" s="82"/>
      <c r="U211" s="82"/>
      <c r="V211" s="82"/>
    </row>
    <row r="212" spans="1:22" s="86" customFormat="1" ht="15" customHeight="1">
      <c r="A212" s="53">
        <v>253</v>
      </c>
      <c r="B212" s="74" t="s">
        <v>25</v>
      </c>
      <c r="C212" s="55">
        <v>66.886179878777</v>
      </c>
      <c r="D212" s="55">
        <v>7.040650362060001</v>
      </c>
      <c r="E212" s="56">
        <v>0</v>
      </c>
      <c r="F212" s="55">
        <f t="shared" si="13"/>
        <v>7.040650362060001</v>
      </c>
      <c r="G212" s="55"/>
      <c r="H212" s="55">
        <v>7.040650362060001</v>
      </c>
      <c r="I212" s="55">
        <v>7.040650362060001</v>
      </c>
      <c r="J212" s="55">
        <f t="shared" si="14"/>
        <v>14.081300724120002</v>
      </c>
      <c r="K212" s="55"/>
      <c r="L212" s="55">
        <f t="shared" si="15"/>
        <v>45.764228792596995</v>
      </c>
      <c r="M212" s="57">
        <f t="shared" si="16"/>
        <v>59.845529516716994</v>
      </c>
      <c r="N212" s="81"/>
      <c r="O212" s="82"/>
      <c r="P212" s="82"/>
      <c r="Q212" s="82"/>
      <c r="R212" s="82"/>
      <c r="S212" s="82"/>
      <c r="T212" s="82"/>
      <c r="U212" s="82"/>
      <c r="V212" s="82"/>
    </row>
    <row r="213" spans="1:15" s="86" customFormat="1" ht="15" customHeight="1">
      <c r="A213" s="53">
        <v>259</v>
      </c>
      <c r="B213" s="74" t="s">
        <v>507</v>
      </c>
      <c r="C213" s="55">
        <v>14.084829921358002</v>
      </c>
      <c r="D213" s="55">
        <v>0</v>
      </c>
      <c r="E213" s="56">
        <v>0</v>
      </c>
      <c r="F213" s="55">
        <f t="shared" si="13"/>
        <v>0</v>
      </c>
      <c r="G213" s="55"/>
      <c r="H213" s="55">
        <v>1.39620480321</v>
      </c>
      <c r="I213" s="55">
        <v>1.39620480321</v>
      </c>
      <c r="J213" s="55">
        <f t="shared" si="14"/>
        <v>2.79240960642</v>
      </c>
      <c r="K213" s="55"/>
      <c r="L213" s="55">
        <f t="shared" si="15"/>
        <v>11.292420314938003</v>
      </c>
      <c r="M213" s="57">
        <f t="shared" si="16"/>
        <v>14.084829921358002</v>
      </c>
      <c r="N213" s="81"/>
      <c r="O213" s="82"/>
    </row>
    <row r="214" spans="1:14" s="86" customFormat="1" ht="15" customHeight="1">
      <c r="A214" s="53">
        <v>260</v>
      </c>
      <c r="B214" s="74" t="s">
        <v>470</v>
      </c>
      <c r="C214" s="55">
        <v>8.2034799</v>
      </c>
      <c r="D214" s="55">
        <v>0.41017399500000007</v>
      </c>
      <c r="E214" s="56">
        <v>0</v>
      </c>
      <c r="F214" s="55">
        <f t="shared" si="13"/>
        <v>0.41017399500000007</v>
      </c>
      <c r="G214" s="55"/>
      <c r="H214" s="55">
        <v>0.8203479900000001</v>
      </c>
      <c r="I214" s="55">
        <v>0.8203479900000001</v>
      </c>
      <c r="J214" s="55">
        <f t="shared" si="14"/>
        <v>1.6406959800000003</v>
      </c>
      <c r="K214" s="55"/>
      <c r="L214" s="55">
        <f t="shared" si="15"/>
        <v>6.152609924999999</v>
      </c>
      <c r="M214" s="57">
        <f t="shared" si="16"/>
        <v>7.7933059049999995</v>
      </c>
      <c r="N214" s="81"/>
    </row>
    <row r="215" spans="1:14" s="86" customFormat="1" ht="15" customHeight="1">
      <c r="A215" s="53">
        <v>262</v>
      </c>
      <c r="B215" s="74" t="s">
        <v>398</v>
      </c>
      <c r="C215" s="55">
        <v>273.556231417546</v>
      </c>
      <c r="D215" s="55">
        <v>22.248593203312</v>
      </c>
      <c r="E215" s="56">
        <v>0</v>
      </c>
      <c r="F215" s="55">
        <f t="shared" si="13"/>
        <v>22.248593203312</v>
      </c>
      <c r="G215" s="55"/>
      <c r="H215" s="55">
        <v>29.325675128022002</v>
      </c>
      <c r="I215" s="55">
        <v>29.325675128022002</v>
      </c>
      <c r="J215" s="55">
        <f t="shared" si="14"/>
        <v>58.651350256044005</v>
      </c>
      <c r="K215" s="55"/>
      <c r="L215" s="55">
        <f t="shared" si="15"/>
        <v>192.65628795818998</v>
      </c>
      <c r="M215" s="57">
        <f t="shared" si="16"/>
        <v>251.30763821423398</v>
      </c>
      <c r="N215" s="81"/>
    </row>
    <row r="216" spans="1:14" s="86" customFormat="1" ht="15" customHeight="1">
      <c r="A216" s="53">
        <v>274</v>
      </c>
      <c r="B216" s="74" t="s">
        <v>26</v>
      </c>
      <c r="C216" s="55">
        <v>16.985859489319</v>
      </c>
      <c r="D216" s="55">
        <v>0</v>
      </c>
      <c r="E216" s="56">
        <v>0</v>
      </c>
      <c r="F216" s="55">
        <f t="shared" si="13"/>
        <v>0</v>
      </c>
      <c r="G216" s="55"/>
      <c r="H216" s="55">
        <v>1.7569875690360002</v>
      </c>
      <c r="I216" s="55">
        <v>1.7569875690360002</v>
      </c>
      <c r="J216" s="55">
        <f t="shared" si="14"/>
        <v>3.5139751380720003</v>
      </c>
      <c r="K216" s="55"/>
      <c r="L216" s="55">
        <f t="shared" si="15"/>
        <v>13.471884351247</v>
      </c>
      <c r="M216" s="57">
        <f t="shared" si="16"/>
        <v>16.985859489319</v>
      </c>
      <c r="N216" s="81"/>
    </row>
    <row r="217" spans="1:22" s="82" customFormat="1" ht="15" customHeight="1">
      <c r="A217" s="53">
        <v>294</v>
      </c>
      <c r="B217" s="74" t="s">
        <v>471</v>
      </c>
      <c r="C217" s="55">
        <v>44.019878900228</v>
      </c>
      <c r="D217" s="55">
        <v>0</v>
      </c>
      <c r="E217" s="56">
        <v>0</v>
      </c>
      <c r="F217" s="55">
        <f t="shared" si="13"/>
        <v>0</v>
      </c>
      <c r="G217" s="55"/>
      <c r="H217" s="55">
        <v>4.575225184278</v>
      </c>
      <c r="I217" s="55">
        <v>4.575225184278</v>
      </c>
      <c r="J217" s="55">
        <f t="shared" si="14"/>
        <v>9.150450368556</v>
      </c>
      <c r="K217" s="55"/>
      <c r="L217" s="55">
        <f t="shared" si="15"/>
        <v>34.869428531672</v>
      </c>
      <c r="M217" s="57">
        <f t="shared" si="16"/>
        <v>44.019878900228</v>
      </c>
      <c r="N217" s="86"/>
      <c r="O217" s="86"/>
      <c r="P217" s="86"/>
      <c r="Q217" s="86"/>
      <c r="R217" s="86"/>
      <c r="S217" s="86"/>
      <c r="T217" s="86"/>
      <c r="U217" s="86"/>
      <c r="V217" s="86"/>
    </row>
    <row r="218" spans="1:22" s="6" customFormat="1" ht="12.75" customHeight="1">
      <c r="A218" s="29"/>
      <c r="B218" s="30"/>
      <c r="C218" s="31"/>
      <c r="D218" s="32"/>
      <c r="E218" s="32"/>
      <c r="F218" s="31"/>
      <c r="G218" s="32"/>
      <c r="H218" s="31"/>
      <c r="I218" s="32"/>
      <c r="J218" s="31"/>
      <c r="K218" s="31"/>
      <c r="L218" s="31"/>
      <c r="M218" s="31"/>
      <c r="N218" s="10"/>
      <c r="O218" s="8"/>
      <c r="P218" s="8"/>
      <c r="Q218" s="8"/>
      <c r="R218" s="8"/>
      <c r="S218" s="8"/>
      <c r="T218" s="8"/>
      <c r="U218" s="8"/>
      <c r="V218" s="8"/>
    </row>
    <row r="219" spans="1:15" s="4" customFormat="1" ht="12.75" customHeight="1">
      <c r="A219" s="5" t="s">
        <v>472</v>
      </c>
      <c r="B219" s="5"/>
      <c r="C219" s="5"/>
      <c r="D219" s="5"/>
      <c r="E219" s="5"/>
      <c r="F219" s="5"/>
      <c r="G219" s="5"/>
      <c r="H219" s="5"/>
      <c r="I219" s="26"/>
      <c r="J219" s="5"/>
      <c r="K219" s="5"/>
      <c r="L219" s="5"/>
      <c r="M219" s="5"/>
      <c r="N219" s="21"/>
      <c r="O219" s="16"/>
    </row>
    <row r="220" spans="1:14" s="4" customFormat="1" ht="12">
      <c r="A220" s="5" t="s">
        <v>519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21"/>
    </row>
    <row r="221" spans="1:14" s="4" customFormat="1" ht="12">
      <c r="A221" s="5" t="s">
        <v>504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21"/>
    </row>
    <row r="222" spans="1:14" s="4" customFormat="1" ht="12">
      <c r="A222" s="4" t="s">
        <v>473</v>
      </c>
      <c r="E222" s="89"/>
      <c r="F222" s="89"/>
      <c r="G222" s="89"/>
      <c r="H222" s="89"/>
      <c r="I222" s="89"/>
      <c r="J222" s="89"/>
      <c r="K222" s="89"/>
      <c r="L222" s="89"/>
      <c r="M222" s="89"/>
      <c r="N222" s="21"/>
    </row>
    <row r="223" spans="1:14" s="4" customFormat="1" ht="14.25" customHeight="1">
      <c r="A223" s="90" t="s">
        <v>474</v>
      </c>
      <c r="B223" s="91"/>
      <c r="C223" s="91"/>
      <c r="D223" s="91"/>
      <c r="E223" s="91"/>
      <c r="F223" s="91"/>
      <c r="G223" s="91"/>
      <c r="H223" s="91"/>
      <c r="I223" s="91"/>
      <c r="J223" s="91"/>
      <c r="N223" s="21"/>
    </row>
    <row r="224" spans="1:22" s="22" customFormat="1" ht="12">
      <c r="A224" s="40" t="s">
        <v>475</v>
      </c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21"/>
      <c r="O224" s="4"/>
      <c r="P224" s="4"/>
      <c r="Q224" s="4"/>
      <c r="R224" s="4"/>
      <c r="S224" s="4"/>
      <c r="T224" s="4"/>
      <c r="U224" s="4"/>
      <c r="V224" s="4"/>
    </row>
    <row r="225" spans="1:22" s="92" customFormat="1" ht="12">
      <c r="A225" s="40" t="s">
        <v>476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21"/>
      <c r="O225" s="4"/>
      <c r="P225" s="19"/>
      <c r="Q225" s="19"/>
      <c r="R225" s="19"/>
      <c r="S225" s="19"/>
      <c r="T225" s="19"/>
      <c r="U225" s="4"/>
      <c r="V225" s="4"/>
    </row>
    <row r="226" spans="1:22" s="9" customFormat="1" ht="12.75">
      <c r="A226" s="3"/>
      <c r="B226" s="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9"/>
      <c r="P226" s="13"/>
      <c r="Q226" s="13"/>
      <c r="R226" s="13"/>
      <c r="S226" s="13"/>
      <c r="T226" s="13"/>
      <c r="U226" s="13"/>
      <c r="V226" s="13"/>
    </row>
    <row r="227" spans="1:22" s="20" customFormat="1" ht="12.75">
      <c r="A227" s="3"/>
      <c r="B227" s="3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3"/>
      <c r="P227" s="9"/>
      <c r="Q227" s="9"/>
      <c r="R227" s="9"/>
      <c r="S227" s="9"/>
      <c r="T227" s="9"/>
      <c r="U227" s="9"/>
      <c r="V227" s="9"/>
    </row>
    <row r="228" spans="1:22" s="20" customFormat="1" ht="12.75" customHeight="1">
      <c r="A228" s="3"/>
      <c r="B228" s="3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9"/>
      <c r="P228" s="9"/>
      <c r="Q228" s="9"/>
      <c r="R228" s="9"/>
      <c r="S228" s="9"/>
      <c r="T228" s="9"/>
      <c r="U228" s="9"/>
      <c r="V228" s="9"/>
    </row>
    <row r="229" spans="1:22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2"/>
      <c r="O229" s="9"/>
      <c r="P229" s="20"/>
      <c r="Q229" s="20"/>
      <c r="R229" s="20"/>
      <c r="S229" s="20"/>
      <c r="T229" s="20"/>
      <c r="U229" s="20"/>
      <c r="V229" s="20"/>
    </row>
    <row r="230" spans="1:22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2"/>
      <c r="O230" s="20"/>
      <c r="P230" s="20"/>
      <c r="Q230" s="20"/>
      <c r="R230" s="20"/>
      <c r="S230" s="20"/>
      <c r="T230" s="20"/>
      <c r="U230" s="20"/>
      <c r="V230" s="20"/>
    </row>
    <row r="231" spans="1:22" s="20" customFormat="1" ht="12.75" customHeight="1">
      <c r="A231" s="3"/>
      <c r="B231" s="3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21"/>
      <c r="P231" s="2"/>
      <c r="Q231" s="2"/>
      <c r="R231" s="2"/>
      <c r="S231" s="2"/>
      <c r="T231" s="2"/>
      <c r="U231" s="2"/>
      <c r="V231" s="2"/>
    </row>
    <row r="232" spans="1:14" ht="18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23"/>
    </row>
    <row r="233" spans="3:22" s="3" customFormat="1" ht="12.75" customHeight="1">
      <c r="C233" s="18"/>
      <c r="D233" s="18"/>
      <c r="E233" s="18"/>
      <c r="F233" s="18"/>
      <c r="H233" s="18"/>
      <c r="I233" s="18"/>
      <c r="J233" s="18"/>
      <c r="K233" s="18"/>
      <c r="L233" s="18"/>
      <c r="M233" s="18"/>
      <c r="N233" s="14"/>
      <c r="O233" s="2"/>
      <c r="P233" s="20"/>
      <c r="Q233" s="20"/>
      <c r="R233" s="20"/>
      <c r="S233" s="20"/>
      <c r="T233" s="20"/>
      <c r="U233" s="20"/>
      <c r="V233" s="20"/>
    </row>
    <row r="234" spans="1:15" ht="12.75">
      <c r="A234" s="3"/>
      <c r="B234" s="3"/>
      <c r="C234" s="18"/>
      <c r="D234" s="18"/>
      <c r="E234" s="18"/>
      <c r="F234" s="18"/>
      <c r="G234" s="3"/>
      <c r="H234" s="18"/>
      <c r="I234" s="18"/>
      <c r="J234" s="18"/>
      <c r="K234" s="18"/>
      <c r="L234" s="18"/>
      <c r="M234" s="18"/>
      <c r="N234" s="15"/>
      <c r="O234" s="20"/>
    </row>
    <row r="235" spans="1:22" ht="9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5"/>
      <c r="P235" s="3"/>
      <c r="Q235" s="3"/>
      <c r="R235" s="3"/>
      <c r="S235" s="3"/>
      <c r="T235" s="3"/>
      <c r="U235" s="3"/>
      <c r="V235" s="3"/>
    </row>
    <row r="236" spans="1:15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5"/>
      <c r="O236" s="3"/>
    </row>
    <row r="237" spans="1:14" ht="10.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15"/>
    </row>
    <row r="238" spans="1:14" ht="13.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15"/>
    </row>
    <row r="239" ht="12" customHeight="1">
      <c r="N239" s="12"/>
    </row>
    <row r="240" ht="12.75">
      <c r="N240" s="12"/>
    </row>
    <row r="241" ht="12.75">
      <c r="N241" s="12"/>
    </row>
    <row r="245" ht="12.75">
      <c r="B245" s="33"/>
    </row>
    <row r="308" ht="12.75">
      <c r="A308" s="33"/>
    </row>
  </sheetData>
  <sheetProtection/>
  <mergeCells count="5">
    <mergeCell ref="A6:B8"/>
    <mergeCell ref="C6:C7"/>
    <mergeCell ref="D6:F6"/>
    <mergeCell ref="H6:J6"/>
    <mergeCell ref="L6:M6"/>
  </mergeCells>
  <printOptions horizontalCentered="1"/>
  <pageMargins left="0.2362204724409449" right="0.2362204724409449" top="0" bottom="0" header="0" footer="0"/>
  <pageSetup horizontalDpi="600" verticalDpi="600" orientation="landscape" scale="69" r:id="rId1"/>
  <headerFooter scaleWithDoc="0" alignWithMargins="0">
    <oddHeader>&amp;L
</oddHeader>
  </headerFooter>
  <rowBreaks count="3" manualBreakCount="3">
    <brk id="64" max="12" man="1"/>
    <brk id="120" max="12" man="1"/>
    <brk id="17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V288"/>
  <sheetViews>
    <sheetView showGridLines="0" zoomScaleSheetLayoutView="100" zoomScalePageLayoutView="0" workbookViewId="0" topLeftCell="A1">
      <selection activeCell="C21" sqref="C21"/>
    </sheetView>
  </sheetViews>
  <sheetFormatPr defaultColWidth="12.8515625" defaultRowHeight="15"/>
  <cols>
    <col min="1" max="1" width="4.28125" style="7" customWidth="1"/>
    <col min="2" max="2" width="5.7109375" style="7" bestFit="1" customWidth="1"/>
    <col min="3" max="3" width="64.140625" style="7" bestFit="1" customWidth="1"/>
    <col min="4" max="9" width="13.28125" style="7" customWidth="1"/>
    <col min="10" max="10" width="2.7109375" style="7" customWidth="1"/>
    <col min="11" max="12" width="13.28125" style="7" customWidth="1"/>
    <col min="13" max="14" width="10.7109375" style="7" customWidth="1"/>
    <col min="15" max="16" width="9.8515625" style="7" bestFit="1" customWidth="1"/>
    <col min="17" max="17" width="8.8515625" style="7" bestFit="1" customWidth="1"/>
    <col min="18" max="246" width="11.421875" style="7" customWidth="1"/>
    <col min="247" max="247" width="4.28125" style="7" customWidth="1"/>
    <col min="248" max="248" width="4.8515625" style="7" customWidth="1"/>
    <col min="249" max="249" width="46.421875" style="7" customWidth="1"/>
    <col min="250" max="16384" width="12.8515625" style="7" customWidth="1"/>
  </cols>
  <sheetData>
    <row r="1" spans="1:14" s="112" customFormat="1" ht="16.5" customHeight="1">
      <c r="A1" s="93" t="s">
        <v>401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110">
        <v>13.0837</v>
      </c>
      <c r="N1" s="111"/>
    </row>
    <row r="2" spans="1:12" s="112" customFormat="1" ht="16.5" customHeight="1">
      <c r="A2" s="93" t="s">
        <v>540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s="112" customFormat="1" ht="16.5" customHeight="1">
      <c r="A3" s="93" t="s">
        <v>183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112" customFormat="1" ht="16.5" customHeight="1">
      <c r="A4" s="93" t="s">
        <v>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5" spans="1:12" s="112" customFormat="1" ht="16.5" customHeight="1">
      <c r="A5" s="93" t="s">
        <v>518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6" spans="1:12" s="112" customFormat="1" ht="16.5" customHeight="1">
      <c r="A6" s="93" t="s">
        <v>541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s="1" customFormat="1" ht="16.5" customHeight="1">
      <c r="A7" s="174" t="s">
        <v>305</v>
      </c>
      <c r="B7" s="174"/>
      <c r="C7" s="174"/>
      <c r="D7" s="176" t="s">
        <v>306</v>
      </c>
      <c r="E7" s="176"/>
      <c r="F7" s="176"/>
      <c r="G7" s="177" t="s">
        <v>307</v>
      </c>
      <c r="H7" s="176" t="s">
        <v>308</v>
      </c>
      <c r="I7" s="176"/>
      <c r="J7" s="113"/>
      <c r="K7" s="176" t="s">
        <v>309</v>
      </c>
      <c r="L7" s="176"/>
    </row>
    <row r="8" spans="1:12" s="1" customFormat="1" ht="57">
      <c r="A8" s="174"/>
      <c r="B8" s="174"/>
      <c r="C8" s="174"/>
      <c r="D8" s="113" t="s">
        <v>402</v>
      </c>
      <c r="E8" s="113" t="s">
        <v>516</v>
      </c>
      <c r="F8" s="113" t="s">
        <v>32</v>
      </c>
      <c r="G8" s="177"/>
      <c r="H8" s="113" t="s">
        <v>310</v>
      </c>
      <c r="I8" s="161" t="s">
        <v>552</v>
      </c>
      <c r="J8" s="113"/>
      <c r="K8" s="113" t="s">
        <v>311</v>
      </c>
      <c r="L8" s="113" t="s">
        <v>312</v>
      </c>
    </row>
    <row r="9" spans="1:12" s="1" customFormat="1" ht="16.5" customHeight="1">
      <c r="A9" s="175"/>
      <c r="B9" s="175"/>
      <c r="C9" s="175"/>
      <c r="D9" s="114" t="s">
        <v>33</v>
      </c>
      <c r="E9" s="114" t="s">
        <v>34</v>
      </c>
      <c r="F9" s="115" t="s">
        <v>313</v>
      </c>
      <c r="G9" s="114" t="s">
        <v>35</v>
      </c>
      <c r="H9" s="115" t="s">
        <v>314</v>
      </c>
      <c r="I9" s="115" t="s">
        <v>315</v>
      </c>
      <c r="J9" s="116"/>
      <c r="K9" s="114" t="s">
        <v>36</v>
      </c>
      <c r="L9" s="114" t="s">
        <v>37</v>
      </c>
    </row>
    <row r="10" spans="1:13" s="82" customFormat="1" ht="15" customHeight="1">
      <c r="A10" s="171" t="s">
        <v>31</v>
      </c>
      <c r="B10" s="171"/>
      <c r="C10" s="171"/>
      <c r="D10" s="117">
        <v>409072.7487522925</v>
      </c>
      <c r="E10" s="117">
        <v>407840.7120708211</v>
      </c>
      <c r="F10" s="108">
        <f>E10/D10*100-100</f>
        <v>-0.30117789200801326</v>
      </c>
      <c r="G10" s="117">
        <f>+G11+G231</f>
        <v>377248.812979643</v>
      </c>
      <c r="H10" s="117">
        <f>+H11+H231</f>
        <v>236850.79595868156</v>
      </c>
      <c r="I10" s="95">
        <f>H10/E10*100</f>
        <v>58.074338571072495</v>
      </c>
      <c r="J10" s="95"/>
      <c r="K10" s="117">
        <f>+K11+K231</f>
        <v>64689.358879081155</v>
      </c>
      <c r="L10" s="117">
        <f>+L11+L231</f>
        <v>172161.43707960035</v>
      </c>
      <c r="M10" s="83"/>
    </row>
    <row r="11" spans="1:22" s="82" customFormat="1" ht="15" customHeight="1">
      <c r="A11" s="118" t="s">
        <v>316</v>
      </c>
      <c r="B11" s="118"/>
      <c r="C11" s="118"/>
      <c r="D11" s="119">
        <v>282315.45684788626</v>
      </c>
      <c r="E11" s="119">
        <v>281083.42017071333</v>
      </c>
      <c r="F11" s="108">
        <f>E11/D11*100-100</f>
        <v>-0.4364042588843233</v>
      </c>
      <c r="G11" s="119">
        <f>SUM(G12:G229)</f>
        <v>251375.9745672824</v>
      </c>
      <c r="H11" s="119">
        <f>SUM(H12:H229)</f>
        <v>152696.2336359257</v>
      </c>
      <c r="I11" s="120">
        <f>+H11/E11*100</f>
        <v>54.32416950924643</v>
      </c>
      <c r="J11" s="120"/>
      <c r="K11" s="119">
        <f>SUM(K12:K229)</f>
        <v>53875.91119357938</v>
      </c>
      <c r="L11" s="119">
        <f>SUM(L12:L229)</f>
        <v>98820.32244234625</v>
      </c>
      <c r="M11" s="109"/>
      <c r="S11" s="83"/>
      <c r="T11" s="83"/>
      <c r="U11" s="83"/>
      <c r="V11" s="83"/>
    </row>
    <row r="12" spans="1:18" s="82" customFormat="1" ht="15" customHeight="1">
      <c r="A12" s="121">
        <v>1</v>
      </c>
      <c r="B12" s="58" t="s">
        <v>38</v>
      </c>
      <c r="C12" s="122" t="s">
        <v>39</v>
      </c>
      <c r="D12" s="123">
        <v>1352.0172232</v>
      </c>
      <c r="E12" s="123">
        <v>1352.0172232</v>
      </c>
      <c r="F12" s="124">
        <f>E12/D12*100-100</f>
        <v>0</v>
      </c>
      <c r="G12" s="123">
        <v>1352.0172232</v>
      </c>
      <c r="H12" s="123">
        <f>K12+L12</f>
        <v>95.2231685999999</v>
      </c>
      <c r="I12" s="125">
        <f>+H12/E12*100</f>
        <v>7.043044050476109</v>
      </c>
      <c r="J12" s="126"/>
      <c r="K12" s="123">
        <v>0</v>
      </c>
      <c r="L12" s="123">
        <v>95.2231685999999</v>
      </c>
      <c r="M12" s="83"/>
      <c r="N12" s="127"/>
      <c r="O12" s="127"/>
      <c r="P12" s="127"/>
      <c r="Q12" s="127"/>
      <c r="R12" s="127"/>
    </row>
    <row r="13" spans="1:19" s="82" customFormat="1" ht="15" customHeight="1">
      <c r="A13" s="121">
        <v>2</v>
      </c>
      <c r="B13" s="58" t="s">
        <v>40</v>
      </c>
      <c r="C13" s="122" t="s">
        <v>41</v>
      </c>
      <c r="D13" s="123">
        <v>3628.973076777621</v>
      </c>
      <c r="E13" s="123">
        <v>3628.9730762705003</v>
      </c>
      <c r="F13" s="124">
        <f aca="true" t="shared" si="0" ref="F13:F76">E13/D13*100-100</f>
        <v>-1.397421556248446E-08</v>
      </c>
      <c r="G13" s="123">
        <v>3628.9730762705003</v>
      </c>
      <c r="H13" s="123">
        <f aca="true" t="shared" si="1" ref="H13:H76">K13+L13</f>
        <v>190.9827202286358</v>
      </c>
      <c r="I13" s="125">
        <f aca="true" t="shared" si="2" ref="I13:I76">+H13/E13*100</f>
        <v>5.262720781188847</v>
      </c>
      <c r="J13" s="126"/>
      <c r="K13" s="123">
        <v>0</v>
      </c>
      <c r="L13" s="123">
        <v>190.9827202286358</v>
      </c>
      <c r="M13" s="83"/>
      <c r="N13" s="127"/>
      <c r="O13" s="127"/>
      <c r="P13" s="127"/>
      <c r="Q13" s="127"/>
      <c r="R13" s="127"/>
      <c r="S13" s="127"/>
    </row>
    <row r="14" spans="1:19" s="82" customFormat="1" ht="15" customHeight="1">
      <c r="A14" s="121">
        <v>3</v>
      </c>
      <c r="B14" s="58" t="s">
        <v>42</v>
      </c>
      <c r="C14" s="122" t="s">
        <v>43</v>
      </c>
      <c r="D14" s="123">
        <v>359.36822210762017</v>
      </c>
      <c r="E14" s="123">
        <v>359.36822160049996</v>
      </c>
      <c r="F14" s="124">
        <f t="shared" si="0"/>
        <v>-1.4111436996699922E-07</v>
      </c>
      <c r="G14" s="123">
        <v>359.36822160049996</v>
      </c>
      <c r="H14" s="123">
        <f t="shared" si="1"/>
        <v>17.968411472536</v>
      </c>
      <c r="I14" s="125">
        <f t="shared" si="2"/>
        <v>5.000000109222514</v>
      </c>
      <c r="J14" s="126"/>
      <c r="K14" s="123">
        <v>0</v>
      </c>
      <c r="L14" s="123">
        <v>17.968411472536</v>
      </c>
      <c r="M14" s="83"/>
      <c r="N14" s="128"/>
      <c r="O14" s="128"/>
      <c r="P14" s="128"/>
      <c r="Q14" s="128"/>
      <c r="R14" s="128"/>
      <c r="S14" s="127"/>
    </row>
    <row r="15" spans="1:19" s="82" customFormat="1" ht="15" customHeight="1">
      <c r="A15" s="121">
        <v>4</v>
      </c>
      <c r="B15" s="58" t="s">
        <v>40</v>
      </c>
      <c r="C15" s="122" t="s">
        <v>44</v>
      </c>
      <c r="D15" s="123">
        <v>4331.841686715124</v>
      </c>
      <c r="E15" s="123">
        <v>4331.841687029056</v>
      </c>
      <c r="F15" s="124">
        <f t="shared" si="0"/>
        <v>7.247095368256851E-09</v>
      </c>
      <c r="G15" s="123">
        <v>4331.841687029056</v>
      </c>
      <c r="H15" s="123">
        <f t="shared" si="1"/>
        <v>767.152217252337</v>
      </c>
      <c r="I15" s="125">
        <f t="shared" si="2"/>
        <v>17.7096088148706</v>
      </c>
      <c r="J15" s="126"/>
      <c r="K15" s="123">
        <v>0</v>
      </c>
      <c r="L15" s="123">
        <v>767.152217252337</v>
      </c>
      <c r="M15" s="83"/>
      <c r="N15" s="109"/>
      <c r="P15" s="84"/>
      <c r="S15" s="128"/>
    </row>
    <row r="16" spans="1:14" s="82" customFormat="1" ht="15" customHeight="1">
      <c r="A16" s="121">
        <v>5</v>
      </c>
      <c r="B16" s="58" t="s">
        <v>45</v>
      </c>
      <c r="C16" s="122" t="s">
        <v>46</v>
      </c>
      <c r="D16" s="123">
        <v>801.6599266603721</v>
      </c>
      <c r="E16" s="123">
        <v>801.6599265637778</v>
      </c>
      <c r="F16" s="124">
        <f t="shared" si="0"/>
        <v>-1.2049284237036773E-08</v>
      </c>
      <c r="G16" s="123">
        <v>801.6599265637778</v>
      </c>
      <c r="H16" s="123">
        <f t="shared" si="1"/>
        <v>0</v>
      </c>
      <c r="I16" s="125">
        <f t="shared" si="2"/>
        <v>0</v>
      </c>
      <c r="J16" s="126"/>
      <c r="K16" s="123">
        <v>0</v>
      </c>
      <c r="L16" s="123">
        <v>0</v>
      </c>
      <c r="M16" s="83"/>
      <c r="N16" s="109"/>
    </row>
    <row r="17" spans="1:14" s="82" customFormat="1" ht="15" customHeight="1">
      <c r="A17" s="121">
        <v>6</v>
      </c>
      <c r="B17" s="58" t="s">
        <v>40</v>
      </c>
      <c r="C17" s="122" t="s">
        <v>47</v>
      </c>
      <c r="D17" s="123">
        <v>4027.8610062320004</v>
      </c>
      <c r="E17" s="123">
        <v>4027.8610062320004</v>
      </c>
      <c r="F17" s="124">
        <f t="shared" si="0"/>
        <v>0</v>
      </c>
      <c r="G17" s="123">
        <v>4027.8610062320004</v>
      </c>
      <c r="H17" s="123">
        <f t="shared" si="1"/>
        <v>1711.6790461685882</v>
      </c>
      <c r="I17" s="125">
        <f t="shared" si="2"/>
        <v>42.49598095664767</v>
      </c>
      <c r="J17" s="126"/>
      <c r="K17" s="123">
        <v>0</v>
      </c>
      <c r="L17" s="123">
        <v>1711.6790461685882</v>
      </c>
      <c r="M17" s="83"/>
      <c r="N17" s="109"/>
    </row>
    <row r="18" spans="1:14" s="82" customFormat="1" ht="15" customHeight="1">
      <c r="A18" s="121">
        <v>7</v>
      </c>
      <c r="B18" s="58" t="s">
        <v>48</v>
      </c>
      <c r="C18" s="122" t="s">
        <v>49</v>
      </c>
      <c r="D18" s="123">
        <v>9174.55021737062</v>
      </c>
      <c r="E18" s="123">
        <v>9174.5502168635</v>
      </c>
      <c r="F18" s="124">
        <f t="shared" si="0"/>
        <v>-5.527482471734402E-09</v>
      </c>
      <c r="G18" s="123">
        <v>9174.5502168635</v>
      </c>
      <c r="H18" s="123">
        <f t="shared" si="1"/>
        <v>1454.0094287368447</v>
      </c>
      <c r="I18" s="125">
        <f t="shared" si="2"/>
        <v>15.848291135452813</v>
      </c>
      <c r="J18" s="126"/>
      <c r="K18" s="123">
        <v>0</v>
      </c>
      <c r="L18" s="123">
        <v>1454.0094287368447</v>
      </c>
      <c r="M18" s="83"/>
      <c r="N18" s="109"/>
    </row>
    <row r="19" spans="1:14" s="82" customFormat="1" ht="15" customHeight="1">
      <c r="A19" s="121">
        <v>9</v>
      </c>
      <c r="B19" s="58" t="s">
        <v>50</v>
      </c>
      <c r="C19" s="122" t="s">
        <v>51</v>
      </c>
      <c r="D19" s="123">
        <v>1308.617583159372</v>
      </c>
      <c r="E19" s="123">
        <v>1308.617583062778</v>
      </c>
      <c r="F19" s="124">
        <f t="shared" si="0"/>
        <v>-7.3813879453155096E-09</v>
      </c>
      <c r="G19" s="123">
        <v>1308.617583062778</v>
      </c>
      <c r="H19" s="123">
        <f t="shared" si="1"/>
        <v>0</v>
      </c>
      <c r="I19" s="125">
        <f t="shared" si="2"/>
        <v>0</v>
      </c>
      <c r="J19" s="126"/>
      <c r="K19" s="123">
        <v>0</v>
      </c>
      <c r="L19" s="123">
        <v>0</v>
      </c>
      <c r="M19" s="83"/>
      <c r="N19" s="109"/>
    </row>
    <row r="20" spans="1:14" s="82" customFormat="1" ht="15" customHeight="1">
      <c r="A20" s="121">
        <v>10</v>
      </c>
      <c r="B20" s="58" t="s">
        <v>50</v>
      </c>
      <c r="C20" s="122" t="s">
        <v>52</v>
      </c>
      <c r="D20" s="123">
        <v>1735.786637089248</v>
      </c>
      <c r="E20" s="123">
        <v>1735.7866366787225</v>
      </c>
      <c r="F20" s="124">
        <f t="shared" si="0"/>
        <v>-2.3650684966014524E-08</v>
      </c>
      <c r="G20" s="123">
        <v>1735.7866366787225</v>
      </c>
      <c r="H20" s="123">
        <f t="shared" si="1"/>
        <v>237.37623260004503</v>
      </c>
      <c r="I20" s="125">
        <f t="shared" si="2"/>
        <v>13.675426897757658</v>
      </c>
      <c r="J20" s="126"/>
      <c r="K20" s="123">
        <v>0</v>
      </c>
      <c r="L20" s="123">
        <v>237.37623260004503</v>
      </c>
      <c r="M20" s="83"/>
      <c r="N20" s="109"/>
    </row>
    <row r="21" spans="1:14" s="82" customFormat="1" ht="15" customHeight="1">
      <c r="A21" s="121">
        <v>11</v>
      </c>
      <c r="B21" s="58" t="s">
        <v>50</v>
      </c>
      <c r="C21" s="122" t="s">
        <v>53</v>
      </c>
      <c r="D21" s="123">
        <v>1392.23056442362</v>
      </c>
      <c r="E21" s="123">
        <v>1392.2305639165002</v>
      </c>
      <c r="F21" s="124">
        <f t="shared" si="0"/>
        <v>-3.642499279976619E-08</v>
      </c>
      <c r="G21" s="123">
        <v>1392.2305639165002</v>
      </c>
      <c r="H21" s="123">
        <f t="shared" si="1"/>
        <v>0</v>
      </c>
      <c r="I21" s="125">
        <f t="shared" si="2"/>
        <v>0</v>
      </c>
      <c r="J21" s="126"/>
      <c r="K21" s="123">
        <v>0</v>
      </c>
      <c r="L21" s="123">
        <v>0</v>
      </c>
      <c r="M21" s="83"/>
      <c r="N21" s="109"/>
    </row>
    <row r="22" spans="1:14" s="82" customFormat="1" ht="15" customHeight="1">
      <c r="A22" s="121">
        <v>12</v>
      </c>
      <c r="B22" s="58" t="s">
        <v>54</v>
      </c>
      <c r="C22" s="122" t="s">
        <v>55</v>
      </c>
      <c r="D22" s="123">
        <v>2291.977157251752</v>
      </c>
      <c r="E22" s="123">
        <v>2291.977157662278</v>
      </c>
      <c r="F22" s="124">
        <f t="shared" si="0"/>
        <v>1.791143233731418E-08</v>
      </c>
      <c r="G22" s="123">
        <v>2291.977157662278</v>
      </c>
      <c r="H22" s="123">
        <f t="shared" si="1"/>
        <v>0</v>
      </c>
      <c r="I22" s="125">
        <f t="shared" si="2"/>
        <v>0</v>
      </c>
      <c r="J22" s="126"/>
      <c r="K22" s="123">
        <v>0</v>
      </c>
      <c r="L22" s="123">
        <v>0</v>
      </c>
      <c r="M22" s="83"/>
      <c r="N22" s="109"/>
    </row>
    <row r="23" spans="1:14" s="82" customFormat="1" ht="15" customHeight="1">
      <c r="A23" s="121">
        <v>13</v>
      </c>
      <c r="B23" s="58" t="s">
        <v>54</v>
      </c>
      <c r="C23" s="122" t="s">
        <v>56</v>
      </c>
      <c r="D23" s="123">
        <v>662.7798001818759</v>
      </c>
      <c r="E23" s="123">
        <v>662.7797998679445</v>
      </c>
      <c r="F23" s="124">
        <f t="shared" si="0"/>
        <v>-4.736587300158135E-08</v>
      </c>
      <c r="G23" s="123">
        <v>662.7797998679445</v>
      </c>
      <c r="H23" s="123">
        <f t="shared" si="1"/>
        <v>68.29072540989999</v>
      </c>
      <c r="I23" s="125">
        <f t="shared" si="2"/>
        <v>10.303682372864497</v>
      </c>
      <c r="J23" s="126"/>
      <c r="K23" s="123">
        <v>0</v>
      </c>
      <c r="L23" s="123">
        <v>68.29072540989999</v>
      </c>
      <c r="M23" s="83"/>
      <c r="N23" s="109"/>
    </row>
    <row r="24" spans="1:14" s="82" customFormat="1" ht="15" customHeight="1">
      <c r="A24" s="121">
        <v>14</v>
      </c>
      <c r="B24" s="58" t="s">
        <v>54</v>
      </c>
      <c r="C24" s="122" t="s">
        <v>403</v>
      </c>
      <c r="D24" s="123">
        <v>441.70669378462014</v>
      </c>
      <c r="E24" s="123">
        <v>441.7066932775</v>
      </c>
      <c r="F24" s="124">
        <f t="shared" si="0"/>
        <v>-1.1480925365958683E-07</v>
      </c>
      <c r="G24" s="123">
        <v>441.7066932775</v>
      </c>
      <c r="H24" s="123">
        <f t="shared" si="1"/>
        <v>0</v>
      </c>
      <c r="I24" s="125">
        <f t="shared" si="2"/>
        <v>0</v>
      </c>
      <c r="J24" s="126"/>
      <c r="K24" s="123">
        <v>0</v>
      </c>
      <c r="L24" s="123">
        <v>0</v>
      </c>
      <c r="M24" s="83"/>
      <c r="N24" s="109"/>
    </row>
    <row r="25" spans="1:14" s="82" customFormat="1" ht="15" customHeight="1">
      <c r="A25" s="121">
        <v>15</v>
      </c>
      <c r="B25" s="58" t="s">
        <v>54</v>
      </c>
      <c r="C25" s="122" t="s">
        <v>404</v>
      </c>
      <c r="D25" s="123">
        <v>822.291520894504</v>
      </c>
      <c r="E25" s="123">
        <v>822.2915217155556</v>
      </c>
      <c r="F25" s="124">
        <f t="shared" si="0"/>
        <v>9.984921689465409E-08</v>
      </c>
      <c r="G25" s="123">
        <v>822.2915217155556</v>
      </c>
      <c r="H25" s="123">
        <f t="shared" si="1"/>
        <v>0</v>
      </c>
      <c r="I25" s="125">
        <f t="shared" si="2"/>
        <v>0</v>
      </c>
      <c r="J25" s="126"/>
      <c r="K25" s="123">
        <v>0</v>
      </c>
      <c r="L25" s="123">
        <v>0</v>
      </c>
      <c r="M25" s="83"/>
      <c r="N25" s="109"/>
    </row>
    <row r="26" spans="1:14" s="82" customFormat="1" ht="15" customHeight="1">
      <c r="A26" s="121">
        <v>16</v>
      </c>
      <c r="B26" s="58" t="s">
        <v>54</v>
      </c>
      <c r="C26" s="122" t="s">
        <v>57</v>
      </c>
      <c r="D26" s="123">
        <v>948.7115824406202</v>
      </c>
      <c r="E26" s="123">
        <v>948.7115819334999</v>
      </c>
      <c r="F26" s="124">
        <f t="shared" si="0"/>
        <v>-5.3453575787898444E-08</v>
      </c>
      <c r="G26" s="123">
        <v>948.7115819334999</v>
      </c>
      <c r="H26" s="123">
        <f t="shared" si="1"/>
        <v>171.78795105113625</v>
      </c>
      <c r="I26" s="125">
        <f t="shared" si="2"/>
        <v>18.107500142564692</v>
      </c>
      <c r="J26" s="126"/>
      <c r="K26" s="123">
        <v>0</v>
      </c>
      <c r="L26" s="123">
        <v>171.78795105113625</v>
      </c>
      <c r="M26" s="83"/>
      <c r="N26" s="109"/>
    </row>
    <row r="27" spans="1:14" s="82" customFormat="1" ht="15" customHeight="1">
      <c r="A27" s="121">
        <v>17</v>
      </c>
      <c r="B27" s="58" t="s">
        <v>50</v>
      </c>
      <c r="C27" s="122" t="s">
        <v>58</v>
      </c>
      <c r="D27" s="123">
        <v>582.7992465486279</v>
      </c>
      <c r="E27" s="123">
        <v>582.7992466452222</v>
      </c>
      <c r="F27" s="124">
        <f t="shared" si="0"/>
        <v>1.6574190908613673E-08</v>
      </c>
      <c r="G27" s="123">
        <v>582.7992466452222</v>
      </c>
      <c r="H27" s="123">
        <f t="shared" si="1"/>
        <v>0</v>
      </c>
      <c r="I27" s="125">
        <f t="shared" si="2"/>
        <v>0</v>
      </c>
      <c r="J27" s="126"/>
      <c r="K27" s="123">
        <v>0</v>
      </c>
      <c r="L27" s="123">
        <v>0</v>
      </c>
      <c r="M27" s="83"/>
      <c r="N27" s="109"/>
    </row>
    <row r="28" spans="1:14" s="82" customFormat="1" ht="15" customHeight="1">
      <c r="A28" s="121">
        <v>18</v>
      </c>
      <c r="B28" s="58" t="s">
        <v>50</v>
      </c>
      <c r="C28" s="122" t="s">
        <v>59</v>
      </c>
      <c r="D28" s="123">
        <v>538.4813528866279</v>
      </c>
      <c r="E28" s="123">
        <v>538.4813529832223</v>
      </c>
      <c r="F28" s="124">
        <f t="shared" si="0"/>
        <v>1.7938319274435344E-08</v>
      </c>
      <c r="G28" s="123">
        <v>538.4813529832223</v>
      </c>
      <c r="H28" s="123">
        <f t="shared" si="1"/>
        <v>0</v>
      </c>
      <c r="I28" s="125">
        <f t="shared" si="2"/>
        <v>0</v>
      </c>
      <c r="J28" s="126"/>
      <c r="K28" s="123">
        <v>0</v>
      </c>
      <c r="L28" s="123">
        <v>0</v>
      </c>
      <c r="M28" s="83"/>
      <c r="N28" s="109"/>
    </row>
    <row r="29" spans="1:14" s="82" customFormat="1" ht="15" customHeight="1">
      <c r="A29" s="121">
        <v>19</v>
      </c>
      <c r="B29" s="58" t="s">
        <v>50</v>
      </c>
      <c r="C29" s="122" t="s">
        <v>130</v>
      </c>
      <c r="D29" s="123">
        <v>362.15053582400003</v>
      </c>
      <c r="E29" s="123">
        <v>362.15053582400003</v>
      </c>
      <c r="F29" s="124">
        <f t="shared" si="0"/>
        <v>0</v>
      </c>
      <c r="G29" s="123">
        <v>362.15053582400003</v>
      </c>
      <c r="H29" s="123">
        <f t="shared" si="1"/>
        <v>0</v>
      </c>
      <c r="I29" s="125">
        <f t="shared" si="2"/>
        <v>0</v>
      </c>
      <c r="J29" s="126"/>
      <c r="K29" s="123">
        <v>0</v>
      </c>
      <c r="L29" s="123">
        <v>0</v>
      </c>
      <c r="M29" s="83"/>
      <c r="N29" s="109"/>
    </row>
    <row r="30" spans="1:14" s="82" customFormat="1" ht="15" customHeight="1">
      <c r="A30" s="121">
        <v>20</v>
      </c>
      <c r="B30" s="58" t="s">
        <v>50</v>
      </c>
      <c r="C30" s="122" t="s">
        <v>317</v>
      </c>
      <c r="D30" s="123">
        <v>369.22737831700005</v>
      </c>
      <c r="E30" s="123">
        <v>369.227378317</v>
      </c>
      <c r="F30" s="124">
        <f t="shared" si="0"/>
        <v>0</v>
      </c>
      <c r="G30" s="123">
        <v>369.227378317</v>
      </c>
      <c r="H30" s="123">
        <f t="shared" si="1"/>
        <v>0</v>
      </c>
      <c r="I30" s="125">
        <f t="shared" si="2"/>
        <v>0</v>
      </c>
      <c r="J30" s="126"/>
      <c r="K30" s="123">
        <v>0</v>
      </c>
      <c r="L30" s="123">
        <v>0</v>
      </c>
      <c r="M30" s="83"/>
      <c r="N30" s="109"/>
    </row>
    <row r="31" spans="1:14" s="82" customFormat="1" ht="15" customHeight="1">
      <c r="A31" s="121">
        <v>21</v>
      </c>
      <c r="B31" s="58" t="s">
        <v>54</v>
      </c>
      <c r="C31" s="122" t="s">
        <v>60</v>
      </c>
      <c r="D31" s="123">
        <v>477.27556898287594</v>
      </c>
      <c r="E31" s="123">
        <v>477.27556866894446</v>
      </c>
      <c r="F31" s="124">
        <f t="shared" si="0"/>
        <v>-6.577572264632181E-08</v>
      </c>
      <c r="G31" s="123">
        <v>477.27556866894446</v>
      </c>
      <c r="H31" s="123">
        <f t="shared" si="1"/>
        <v>0</v>
      </c>
      <c r="I31" s="125">
        <f t="shared" si="2"/>
        <v>0</v>
      </c>
      <c r="J31" s="126"/>
      <c r="K31" s="123">
        <v>0</v>
      </c>
      <c r="L31" s="123">
        <v>0</v>
      </c>
      <c r="M31" s="83"/>
      <c r="N31" s="109"/>
    </row>
    <row r="32" spans="1:14" s="82" customFormat="1" ht="15" customHeight="1">
      <c r="A32" s="121">
        <v>22</v>
      </c>
      <c r="B32" s="58" t="s">
        <v>54</v>
      </c>
      <c r="C32" s="122" t="s">
        <v>61</v>
      </c>
      <c r="D32" s="123">
        <v>588.6225793</v>
      </c>
      <c r="E32" s="123">
        <v>588.6225793000001</v>
      </c>
      <c r="F32" s="124">
        <f t="shared" si="0"/>
        <v>0</v>
      </c>
      <c r="G32" s="123">
        <v>588.6225793000001</v>
      </c>
      <c r="H32" s="123">
        <f t="shared" si="1"/>
        <v>0</v>
      </c>
      <c r="I32" s="125">
        <f t="shared" si="2"/>
        <v>0</v>
      </c>
      <c r="J32" s="126"/>
      <c r="K32" s="123">
        <v>0</v>
      </c>
      <c r="L32" s="123">
        <v>0</v>
      </c>
      <c r="M32" s="83"/>
      <c r="N32" s="109"/>
    </row>
    <row r="33" spans="1:14" s="82" customFormat="1" ht="15" customHeight="1">
      <c r="A33" s="121">
        <v>23</v>
      </c>
      <c r="B33" s="58" t="s">
        <v>54</v>
      </c>
      <c r="C33" s="122" t="s">
        <v>131</v>
      </c>
      <c r="D33" s="123">
        <v>318.44770689899997</v>
      </c>
      <c r="E33" s="123">
        <v>318.44770689899997</v>
      </c>
      <c r="F33" s="124">
        <f t="shared" si="0"/>
        <v>0</v>
      </c>
      <c r="G33" s="123">
        <v>318.44770689899997</v>
      </c>
      <c r="H33" s="123">
        <f t="shared" si="1"/>
        <v>0</v>
      </c>
      <c r="I33" s="125">
        <f t="shared" si="2"/>
        <v>0</v>
      </c>
      <c r="J33" s="126"/>
      <c r="K33" s="123">
        <v>0</v>
      </c>
      <c r="L33" s="123">
        <v>0</v>
      </c>
      <c r="M33" s="83"/>
      <c r="N33" s="109"/>
    </row>
    <row r="34" spans="1:14" s="82" customFormat="1" ht="15" customHeight="1">
      <c r="A34" s="121">
        <v>24</v>
      </c>
      <c r="B34" s="58" t="s">
        <v>54</v>
      </c>
      <c r="C34" s="122" t="s">
        <v>62</v>
      </c>
      <c r="D34" s="123">
        <v>577.3911518941239</v>
      </c>
      <c r="E34" s="123">
        <v>577.3911522080556</v>
      </c>
      <c r="F34" s="124">
        <f t="shared" si="0"/>
        <v>5.4370701718653436E-08</v>
      </c>
      <c r="G34" s="123">
        <v>577.3911522080556</v>
      </c>
      <c r="H34" s="123">
        <f t="shared" si="1"/>
        <v>0</v>
      </c>
      <c r="I34" s="125">
        <f t="shared" si="2"/>
        <v>0</v>
      </c>
      <c r="J34" s="126"/>
      <c r="K34" s="123">
        <v>0</v>
      </c>
      <c r="L34" s="123">
        <v>0</v>
      </c>
      <c r="M34" s="83"/>
      <c r="N34" s="109"/>
    </row>
    <row r="35" spans="1:14" s="82" customFormat="1" ht="15" customHeight="1">
      <c r="A35" s="121">
        <v>25</v>
      </c>
      <c r="B35" s="58" t="s">
        <v>38</v>
      </c>
      <c r="C35" s="122" t="s">
        <v>554</v>
      </c>
      <c r="D35" s="123">
        <v>1719.476299906628</v>
      </c>
      <c r="E35" s="123">
        <v>1719.4763000032224</v>
      </c>
      <c r="F35" s="124">
        <f t="shared" si="0"/>
        <v>5.617664555757074E-09</v>
      </c>
      <c r="G35" s="123">
        <v>1719.4763000032224</v>
      </c>
      <c r="H35" s="123">
        <f t="shared" si="1"/>
        <v>71.09151512616991</v>
      </c>
      <c r="I35" s="125">
        <f t="shared" si="2"/>
        <v>4.1344864785886655</v>
      </c>
      <c r="J35" s="126"/>
      <c r="K35" s="123">
        <v>0</v>
      </c>
      <c r="L35" s="123">
        <v>71.09151512616991</v>
      </c>
      <c r="M35" s="83"/>
      <c r="N35" s="109"/>
    </row>
    <row r="36" spans="1:14" s="82" customFormat="1" ht="15" customHeight="1">
      <c r="A36" s="121">
        <v>26</v>
      </c>
      <c r="B36" s="58" t="s">
        <v>63</v>
      </c>
      <c r="C36" s="129" t="s">
        <v>555</v>
      </c>
      <c r="D36" s="123">
        <v>1502.2154175486203</v>
      </c>
      <c r="E36" s="123">
        <v>1502.2154170415</v>
      </c>
      <c r="F36" s="124">
        <f t="shared" si="0"/>
        <v>-3.3758169593056664E-08</v>
      </c>
      <c r="G36" s="123">
        <v>1502.2154170415</v>
      </c>
      <c r="H36" s="123">
        <f t="shared" si="1"/>
        <v>300.35736751030515</v>
      </c>
      <c r="I36" s="125">
        <f t="shared" si="2"/>
        <v>19.994294034196265</v>
      </c>
      <c r="J36" s="126"/>
      <c r="K36" s="123">
        <v>0</v>
      </c>
      <c r="L36" s="123">
        <v>300.35736751030515</v>
      </c>
      <c r="M36" s="83"/>
      <c r="N36" s="109"/>
    </row>
    <row r="37" spans="1:14" s="82" customFormat="1" ht="15" customHeight="1">
      <c r="A37" s="121">
        <v>27</v>
      </c>
      <c r="B37" s="58" t="s">
        <v>50</v>
      </c>
      <c r="C37" s="122" t="s">
        <v>64</v>
      </c>
      <c r="D37" s="123">
        <v>1595.3827311824962</v>
      </c>
      <c r="E37" s="123">
        <v>1595.3827303614444</v>
      </c>
      <c r="F37" s="124">
        <f t="shared" si="0"/>
        <v>-5.1464255079736176E-08</v>
      </c>
      <c r="G37" s="123">
        <v>1595.3827303614444</v>
      </c>
      <c r="H37" s="123">
        <f t="shared" si="1"/>
        <v>32.29729858435487</v>
      </c>
      <c r="I37" s="125">
        <f t="shared" si="2"/>
        <v>2.024423228966363</v>
      </c>
      <c r="J37" s="126"/>
      <c r="K37" s="123">
        <v>0</v>
      </c>
      <c r="L37" s="123">
        <v>32.29729858435487</v>
      </c>
      <c r="M37" s="83"/>
      <c r="N37" s="109"/>
    </row>
    <row r="38" spans="1:14" s="82" customFormat="1" ht="15" customHeight="1">
      <c r="A38" s="121">
        <v>28</v>
      </c>
      <c r="B38" s="58" t="s">
        <v>50</v>
      </c>
      <c r="C38" s="129" t="s">
        <v>556</v>
      </c>
      <c r="D38" s="123">
        <v>4366.841892585125</v>
      </c>
      <c r="E38" s="123">
        <v>4366.841892899056</v>
      </c>
      <c r="F38" s="124">
        <f t="shared" si="0"/>
        <v>7.18898718332639E-09</v>
      </c>
      <c r="G38" s="123">
        <v>4366.841892899056</v>
      </c>
      <c r="H38" s="123">
        <f t="shared" si="1"/>
        <v>47.14652326763949</v>
      </c>
      <c r="I38" s="125">
        <f t="shared" si="2"/>
        <v>1.0796480482681245</v>
      </c>
      <c r="J38" s="126"/>
      <c r="K38" s="123">
        <v>0</v>
      </c>
      <c r="L38" s="123">
        <v>47.14652326763949</v>
      </c>
      <c r="M38" s="83"/>
      <c r="N38" s="109"/>
    </row>
    <row r="39" spans="1:14" s="82" customFormat="1" ht="15" customHeight="1">
      <c r="A39" s="121">
        <v>29</v>
      </c>
      <c r="B39" s="58" t="s">
        <v>50</v>
      </c>
      <c r="C39" s="122" t="s">
        <v>132</v>
      </c>
      <c r="D39" s="123">
        <v>583.876087799124</v>
      </c>
      <c r="E39" s="123">
        <v>583.8760881130556</v>
      </c>
      <c r="F39" s="124">
        <f t="shared" si="0"/>
        <v>5.376683986924036E-08</v>
      </c>
      <c r="G39" s="123">
        <v>583.8760881130556</v>
      </c>
      <c r="H39" s="123">
        <f t="shared" si="1"/>
        <v>0</v>
      </c>
      <c r="I39" s="125">
        <f t="shared" si="2"/>
        <v>0</v>
      </c>
      <c r="J39" s="126"/>
      <c r="K39" s="123">
        <v>0</v>
      </c>
      <c r="L39" s="123">
        <v>0</v>
      </c>
      <c r="M39" s="83"/>
      <c r="N39" s="109"/>
    </row>
    <row r="40" spans="1:14" s="82" customFormat="1" ht="15" customHeight="1">
      <c r="A40" s="121">
        <v>30</v>
      </c>
      <c r="B40" s="58" t="s">
        <v>50</v>
      </c>
      <c r="C40" s="58" t="s">
        <v>557</v>
      </c>
      <c r="D40" s="123">
        <v>1723.0028023081243</v>
      </c>
      <c r="E40" s="123">
        <v>1723.0028026220557</v>
      </c>
      <c r="F40" s="124">
        <f t="shared" si="0"/>
        <v>1.8220021047454793E-08</v>
      </c>
      <c r="G40" s="123">
        <v>1723.0028026220557</v>
      </c>
      <c r="H40" s="123">
        <f t="shared" si="1"/>
        <v>42.4982656549849</v>
      </c>
      <c r="I40" s="125">
        <f t="shared" si="2"/>
        <v>2.4665233039848387</v>
      </c>
      <c r="J40" s="126"/>
      <c r="K40" s="123">
        <v>0</v>
      </c>
      <c r="L40" s="123">
        <v>42.4982656549849</v>
      </c>
      <c r="M40" s="83"/>
      <c r="N40" s="109"/>
    </row>
    <row r="41" spans="1:14" s="82" customFormat="1" ht="15" customHeight="1">
      <c r="A41" s="121">
        <v>31</v>
      </c>
      <c r="B41" s="58" t="s">
        <v>50</v>
      </c>
      <c r="C41" s="122" t="s">
        <v>558</v>
      </c>
      <c r="D41" s="123">
        <v>3604.9697988541243</v>
      </c>
      <c r="E41" s="123">
        <v>3604.969799168056</v>
      </c>
      <c r="F41" s="124">
        <f t="shared" si="0"/>
        <v>8.708298082638066E-09</v>
      </c>
      <c r="G41" s="123">
        <v>3604.9697856690004</v>
      </c>
      <c r="H41" s="123">
        <f t="shared" si="1"/>
        <v>237.51888614369983</v>
      </c>
      <c r="I41" s="125">
        <f t="shared" si="2"/>
        <v>6.588651205857916</v>
      </c>
      <c r="J41" s="126"/>
      <c r="K41" s="123">
        <v>0</v>
      </c>
      <c r="L41" s="123">
        <v>237.51888614369983</v>
      </c>
      <c r="M41" s="83"/>
      <c r="N41" s="109"/>
    </row>
    <row r="42" spans="1:14" s="82" customFormat="1" ht="15" customHeight="1">
      <c r="A42" s="121">
        <v>32</v>
      </c>
      <c r="B42" s="58" t="s">
        <v>54</v>
      </c>
      <c r="C42" s="122" t="s">
        <v>133</v>
      </c>
      <c r="D42" s="123">
        <v>841.281164533372</v>
      </c>
      <c r="E42" s="123">
        <v>841.2811644367778</v>
      </c>
      <c r="F42" s="124">
        <f t="shared" si="0"/>
        <v>-1.1481802175694611E-08</v>
      </c>
      <c r="G42" s="123">
        <v>841.2811903965002</v>
      </c>
      <c r="H42" s="123">
        <f t="shared" si="1"/>
        <v>0</v>
      </c>
      <c r="I42" s="125">
        <f t="shared" si="2"/>
        <v>0</v>
      </c>
      <c r="J42" s="126"/>
      <c r="K42" s="123">
        <v>0</v>
      </c>
      <c r="L42" s="123">
        <v>0</v>
      </c>
      <c r="M42" s="83"/>
      <c r="N42" s="109"/>
    </row>
    <row r="43" spans="1:14" s="82" customFormat="1" ht="15" customHeight="1">
      <c r="A43" s="121">
        <v>33</v>
      </c>
      <c r="B43" s="58" t="s">
        <v>54</v>
      </c>
      <c r="C43" s="122" t="s">
        <v>559</v>
      </c>
      <c r="D43" s="123">
        <v>1015.2082046766279</v>
      </c>
      <c r="E43" s="123">
        <v>1015.2082047732223</v>
      </c>
      <c r="F43" s="124">
        <f t="shared" si="0"/>
        <v>9.514749876871065E-09</v>
      </c>
      <c r="G43" s="123">
        <v>1015.2082047732223</v>
      </c>
      <c r="H43" s="123">
        <f t="shared" si="1"/>
        <v>5.844163398381036</v>
      </c>
      <c r="I43" s="125">
        <f t="shared" si="2"/>
        <v>0.5756615609392665</v>
      </c>
      <c r="J43" s="126"/>
      <c r="K43" s="123">
        <v>0</v>
      </c>
      <c r="L43" s="123">
        <v>5.844163398381036</v>
      </c>
      <c r="M43" s="83"/>
      <c r="N43" s="109"/>
    </row>
    <row r="44" spans="1:18" s="82" customFormat="1" ht="15" customHeight="1">
      <c r="A44" s="121">
        <v>34</v>
      </c>
      <c r="B44" s="58" t="s">
        <v>54</v>
      </c>
      <c r="C44" s="122" t="s">
        <v>65</v>
      </c>
      <c r="D44" s="123">
        <v>948.501693522372</v>
      </c>
      <c r="E44" s="123">
        <v>948.501693425778</v>
      </c>
      <c r="F44" s="124">
        <f t="shared" si="0"/>
        <v>-1.0183853760281636E-08</v>
      </c>
      <c r="G44" s="123">
        <v>948.5016799267223</v>
      </c>
      <c r="H44" s="123">
        <f t="shared" si="1"/>
        <v>0</v>
      </c>
      <c r="I44" s="125">
        <f t="shared" si="2"/>
        <v>0</v>
      </c>
      <c r="J44" s="126"/>
      <c r="K44" s="123">
        <v>0</v>
      </c>
      <c r="L44" s="123">
        <v>0</v>
      </c>
      <c r="M44" s="83"/>
      <c r="N44" s="109"/>
      <c r="O44" s="86"/>
      <c r="P44" s="86"/>
      <c r="Q44" s="86"/>
      <c r="R44" s="86"/>
    </row>
    <row r="45" spans="1:18" s="86" customFormat="1" ht="15" customHeight="1">
      <c r="A45" s="121">
        <v>35</v>
      </c>
      <c r="B45" s="58" t="s">
        <v>54</v>
      </c>
      <c r="C45" s="122" t="s">
        <v>66</v>
      </c>
      <c r="D45" s="123">
        <v>529.8566701424961</v>
      </c>
      <c r="E45" s="123">
        <v>529.8566693214445</v>
      </c>
      <c r="F45" s="124">
        <f t="shared" si="0"/>
        <v>-1.5495729144276993E-07</v>
      </c>
      <c r="G45" s="123">
        <v>529.8566693214445</v>
      </c>
      <c r="H45" s="123">
        <f t="shared" si="1"/>
        <v>0</v>
      </c>
      <c r="I45" s="125">
        <f t="shared" si="2"/>
        <v>0</v>
      </c>
      <c r="J45" s="126"/>
      <c r="K45" s="123">
        <v>0</v>
      </c>
      <c r="L45" s="123">
        <v>0</v>
      </c>
      <c r="M45" s="83"/>
      <c r="N45" s="109"/>
      <c r="O45" s="82"/>
      <c r="P45" s="82"/>
      <c r="Q45" s="82"/>
      <c r="R45" s="82"/>
    </row>
    <row r="46" spans="1:14" s="86" customFormat="1" ht="15" customHeight="1">
      <c r="A46" s="121">
        <v>36</v>
      </c>
      <c r="B46" s="58" t="s">
        <v>54</v>
      </c>
      <c r="C46" s="122" t="s">
        <v>67</v>
      </c>
      <c r="D46" s="123">
        <v>112.36701556912404</v>
      </c>
      <c r="E46" s="123">
        <v>112.36701588305556</v>
      </c>
      <c r="F46" s="124">
        <f t="shared" si="0"/>
        <v>2.7938050095599465E-07</v>
      </c>
      <c r="G46" s="123">
        <v>112.36701588305556</v>
      </c>
      <c r="H46" s="123">
        <f t="shared" si="1"/>
        <v>0</v>
      </c>
      <c r="I46" s="125">
        <f t="shared" si="2"/>
        <v>0</v>
      </c>
      <c r="J46" s="126"/>
      <c r="K46" s="123">
        <v>0</v>
      </c>
      <c r="L46" s="123">
        <v>0</v>
      </c>
      <c r="M46" s="55"/>
      <c r="N46" s="106"/>
    </row>
    <row r="47" spans="1:14" s="86" customFormat="1" ht="15" customHeight="1">
      <c r="A47" s="121">
        <v>37</v>
      </c>
      <c r="B47" s="58" t="s">
        <v>54</v>
      </c>
      <c r="C47" s="122" t="s">
        <v>68</v>
      </c>
      <c r="D47" s="123">
        <v>2265.766594226876</v>
      </c>
      <c r="E47" s="123">
        <v>2265.7665939129447</v>
      </c>
      <c r="F47" s="124">
        <f t="shared" si="0"/>
        <v>-1.3855412817065371E-08</v>
      </c>
      <c r="G47" s="123">
        <v>2265.7665679532224</v>
      </c>
      <c r="H47" s="123">
        <f t="shared" si="1"/>
        <v>0</v>
      </c>
      <c r="I47" s="125">
        <f t="shared" si="2"/>
        <v>0</v>
      </c>
      <c r="J47" s="126"/>
      <c r="K47" s="123">
        <v>0</v>
      </c>
      <c r="L47" s="123">
        <v>0</v>
      </c>
      <c r="M47" s="55"/>
      <c r="N47" s="106"/>
    </row>
    <row r="48" spans="1:14" s="82" customFormat="1" ht="15" customHeight="1">
      <c r="A48" s="130">
        <v>38</v>
      </c>
      <c r="B48" s="162" t="s">
        <v>40</v>
      </c>
      <c r="C48" s="131" t="s">
        <v>560</v>
      </c>
      <c r="D48" s="132">
        <v>1489.166585102</v>
      </c>
      <c r="E48" s="132">
        <v>1489.166585102</v>
      </c>
      <c r="F48" s="133">
        <f t="shared" si="0"/>
        <v>0</v>
      </c>
      <c r="G48" s="132">
        <v>1489.166585102</v>
      </c>
      <c r="H48" s="132">
        <f t="shared" si="1"/>
        <v>192.24290283069905</v>
      </c>
      <c r="I48" s="134">
        <f t="shared" si="2"/>
        <v>12.909428988935542</v>
      </c>
      <c r="J48" s="135"/>
      <c r="K48" s="132">
        <v>0</v>
      </c>
      <c r="L48" s="132">
        <v>192.24290283069905</v>
      </c>
      <c r="M48" s="83"/>
      <c r="N48" s="109"/>
    </row>
    <row r="49" spans="1:14" s="82" customFormat="1" ht="15" customHeight="1">
      <c r="A49" s="136">
        <v>39</v>
      </c>
      <c r="B49" s="163" t="s">
        <v>50</v>
      </c>
      <c r="C49" s="137" t="s">
        <v>69</v>
      </c>
      <c r="D49" s="138">
        <v>859.2396807609999</v>
      </c>
      <c r="E49" s="138">
        <v>859.2396807610002</v>
      </c>
      <c r="F49" s="139">
        <f t="shared" si="0"/>
        <v>0</v>
      </c>
      <c r="G49" s="138">
        <v>859.2396807610002</v>
      </c>
      <c r="H49" s="138">
        <f t="shared" si="1"/>
        <v>34.822542831047954</v>
      </c>
      <c r="I49" s="140">
        <f t="shared" si="2"/>
        <v>4.052715861563421</v>
      </c>
      <c r="J49" s="141"/>
      <c r="K49" s="138">
        <v>0</v>
      </c>
      <c r="L49" s="138">
        <v>34.822542831047954</v>
      </c>
      <c r="M49" s="83"/>
      <c r="N49" s="109"/>
    </row>
    <row r="50" spans="1:14" s="82" customFormat="1" ht="15" customHeight="1">
      <c r="A50" s="121">
        <v>40</v>
      </c>
      <c r="B50" s="58" t="s">
        <v>50</v>
      </c>
      <c r="C50" s="122" t="s">
        <v>561</v>
      </c>
      <c r="D50" s="123">
        <v>193.672908457</v>
      </c>
      <c r="E50" s="123">
        <v>193.67290845700003</v>
      </c>
      <c r="F50" s="124">
        <f t="shared" si="0"/>
        <v>0</v>
      </c>
      <c r="G50" s="123">
        <v>193.67290845700003</v>
      </c>
      <c r="H50" s="123">
        <f t="shared" si="1"/>
        <v>14.653844482816002</v>
      </c>
      <c r="I50" s="125">
        <f t="shared" si="2"/>
        <v>7.566285134851218</v>
      </c>
      <c r="J50" s="126"/>
      <c r="K50" s="123">
        <v>0</v>
      </c>
      <c r="L50" s="123">
        <v>14.653844482816002</v>
      </c>
      <c r="M50" s="83"/>
      <c r="N50" s="109"/>
    </row>
    <row r="51" spans="1:18" s="82" customFormat="1" ht="15" customHeight="1">
      <c r="A51" s="121">
        <v>41</v>
      </c>
      <c r="B51" s="58" t="s">
        <v>50</v>
      </c>
      <c r="C51" s="122" t="s">
        <v>562</v>
      </c>
      <c r="D51" s="123">
        <v>3235.656970791</v>
      </c>
      <c r="E51" s="123">
        <v>3235.656970791</v>
      </c>
      <c r="F51" s="124">
        <f t="shared" si="0"/>
        <v>0</v>
      </c>
      <c r="G51" s="123">
        <v>3235.656970791</v>
      </c>
      <c r="H51" s="123">
        <f t="shared" si="1"/>
        <v>161.7828480162022</v>
      </c>
      <c r="I51" s="125">
        <f t="shared" si="2"/>
        <v>4.999999983825609</v>
      </c>
      <c r="J51" s="126"/>
      <c r="K51" s="123">
        <v>0</v>
      </c>
      <c r="L51" s="123">
        <v>161.7828480162022</v>
      </c>
      <c r="M51" s="83"/>
      <c r="N51" s="106"/>
      <c r="O51" s="86"/>
      <c r="P51" s="86"/>
      <c r="Q51" s="86"/>
      <c r="R51" s="86"/>
    </row>
    <row r="52" spans="1:14" s="86" customFormat="1" ht="15" customHeight="1">
      <c r="A52" s="121">
        <v>42</v>
      </c>
      <c r="B52" s="58" t="s">
        <v>50</v>
      </c>
      <c r="C52" s="122" t="s">
        <v>134</v>
      </c>
      <c r="D52" s="123">
        <v>1405.1573513052479</v>
      </c>
      <c r="E52" s="123">
        <v>1405.1573508947224</v>
      </c>
      <c r="F52" s="124">
        <f t="shared" si="0"/>
        <v>-2.9215613039923483E-08</v>
      </c>
      <c r="G52" s="123">
        <v>1405.1573508947224</v>
      </c>
      <c r="H52" s="123">
        <f t="shared" si="1"/>
        <v>435.7479565724039</v>
      </c>
      <c r="I52" s="125">
        <f t="shared" si="2"/>
        <v>31.01061644768431</v>
      </c>
      <c r="J52" s="126"/>
      <c r="K52" s="123">
        <v>0</v>
      </c>
      <c r="L52" s="123">
        <v>435.7479565724039</v>
      </c>
      <c r="M52" s="83"/>
      <c r="N52" s="106"/>
    </row>
    <row r="53" spans="1:18" s="86" customFormat="1" ht="15" customHeight="1">
      <c r="A53" s="121">
        <v>43</v>
      </c>
      <c r="B53" s="58" t="s">
        <v>50</v>
      </c>
      <c r="C53" s="122" t="s">
        <v>318</v>
      </c>
      <c r="D53" s="123">
        <v>572.408734912</v>
      </c>
      <c r="E53" s="123">
        <v>572.408734912</v>
      </c>
      <c r="F53" s="124">
        <f t="shared" si="0"/>
        <v>0</v>
      </c>
      <c r="G53" s="123">
        <v>572.408734912</v>
      </c>
      <c r="H53" s="123">
        <f t="shared" si="1"/>
        <v>40.24635547089509</v>
      </c>
      <c r="I53" s="125">
        <f t="shared" si="2"/>
        <v>7.031051941770667</v>
      </c>
      <c r="J53" s="126"/>
      <c r="K53" s="123">
        <v>0</v>
      </c>
      <c r="L53" s="123">
        <v>40.24635547089509</v>
      </c>
      <c r="M53" s="83"/>
      <c r="N53" s="109"/>
      <c r="O53" s="82"/>
      <c r="P53" s="82"/>
      <c r="Q53" s="82"/>
      <c r="R53" s="82"/>
    </row>
    <row r="54" spans="1:18" s="82" customFormat="1" ht="15" customHeight="1">
      <c r="A54" s="121">
        <v>44</v>
      </c>
      <c r="B54" s="58" t="s">
        <v>54</v>
      </c>
      <c r="C54" s="122" t="s">
        <v>70</v>
      </c>
      <c r="D54" s="123">
        <v>287.8021489</v>
      </c>
      <c r="E54" s="123">
        <v>287.8021489</v>
      </c>
      <c r="F54" s="124">
        <f t="shared" si="0"/>
        <v>0</v>
      </c>
      <c r="G54" s="123">
        <v>287.8021489</v>
      </c>
      <c r="H54" s="123">
        <f t="shared" si="1"/>
        <v>0</v>
      </c>
      <c r="I54" s="125">
        <f t="shared" si="2"/>
        <v>0</v>
      </c>
      <c r="J54" s="126"/>
      <c r="K54" s="123">
        <v>0</v>
      </c>
      <c r="L54" s="123">
        <v>0</v>
      </c>
      <c r="M54" s="83"/>
      <c r="N54" s="109"/>
      <c r="O54" s="86"/>
      <c r="P54" s="86"/>
      <c r="Q54" s="86"/>
      <c r="R54" s="86"/>
    </row>
    <row r="55" spans="1:14" s="86" customFormat="1" ht="15" customHeight="1">
      <c r="A55" s="121">
        <v>45</v>
      </c>
      <c r="B55" s="58" t="s">
        <v>54</v>
      </c>
      <c r="C55" s="122" t="s">
        <v>563</v>
      </c>
      <c r="D55" s="123">
        <v>749.611750972</v>
      </c>
      <c r="E55" s="123">
        <v>749.6117509720001</v>
      </c>
      <c r="F55" s="124">
        <f t="shared" si="0"/>
        <v>0</v>
      </c>
      <c r="G55" s="123">
        <v>749.6117509720001</v>
      </c>
      <c r="H55" s="123">
        <f t="shared" si="1"/>
        <v>59.852616171984934</v>
      </c>
      <c r="I55" s="125">
        <f t="shared" si="2"/>
        <v>7.98448211282384</v>
      </c>
      <c r="J55" s="126"/>
      <c r="K55" s="123">
        <v>0</v>
      </c>
      <c r="L55" s="123">
        <v>59.852616171984934</v>
      </c>
      <c r="M55" s="83"/>
      <c r="N55" s="109"/>
    </row>
    <row r="56" spans="1:18" s="86" customFormat="1" ht="15" customHeight="1">
      <c r="A56" s="121">
        <v>46</v>
      </c>
      <c r="B56" s="58" t="s">
        <v>54</v>
      </c>
      <c r="C56" s="122" t="s">
        <v>71</v>
      </c>
      <c r="D56" s="123">
        <v>280.012506431</v>
      </c>
      <c r="E56" s="123">
        <v>280.01250643099996</v>
      </c>
      <c r="F56" s="124">
        <f t="shared" si="0"/>
        <v>0</v>
      </c>
      <c r="G56" s="123">
        <v>280.01250643099996</v>
      </c>
      <c r="H56" s="123">
        <f t="shared" si="1"/>
        <v>0</v>
      </c>
      <c r="I56" s="125">
        <f t="shared" si="2"/>
        <v>0</v>
      </c>
      <c r="J56" s="126"/>
      <c r="K56" s="123">
        <v>0</v>
      </c>
      <c r="L56" s="123">
        <v>0</v>
      </c>
      <c r="M56" s="83"/>
      <c r="N56" s="109"/>
      <c r="O56" s="82"/>
      <c r="P56" s="82"/>
      <c r="Q56" s="82"/>
      <c r="R56" s="82"/>
    </row>
    <row r="57" spans="1:14" s="82" customFormat="1" ht="15" customHeight="1">
      <c r="A57" s="121">
        <v>47</v>
      </c>
      <c r="B57" s="58" t="s">
        <v>54</v>
      </c>
      <c r="C57" s="122" t="s">
        <v>564</v>
      </c>
      <c r="D57" s="123">
        <v>586.138272714248</v>
      </c>
      <c r="E57" s="123">
        <v>586.1382723037223</v>
      </c>
      <c r="F57" s="124">
        <f t="shared" si="0"/>
        <v>-7.00390643260107E-08</v>
      </c>
      <c r="G57" s="123">
        <v>586.1382463440001</v>
      </c>
      <c r="H57" s="123">
        <f t="shared" si="1"/>
        <v>0</v>
      </c>
      <c r="I57" s="125">
        <f t="shared" si="2"/>
        <v>0</v>
      </c>
      <c r="J57" s="126"/>
      <c r="K57" s="123">
        <v>0</v>
      </c>
      <c r="L57" s="123">
        <v>0</v>
      </c>
      <c r="M57" s="83"/>
      <c r="N57" s="109"/>
    </row>
    <row r="58" spans="1:14" s="82" customFormat="1" ht="15" customHeight="1">
      <c r="A58" s="121">
        <v>48</v>
      </c>
      <c r="B58" s="58" t="s">
        <v>42</v>
      </c>
      <c r="C58" s="122" t="s">
        <v>72</v>
      </c>
      <c r="D58" s="123">
        <v>732.7116401487519</v>
      </c>
      <c r="E58" s="123">
        <v>732.7116405592778</v>
      </c>
      <c r="F58" s="124">
        <f t="shared" si="0"/>
        <v>5.602829844519874E-08</v>
      </c>
      <c r="G58" s="123">
        <v>732.7115876014444</v>
      </c>
      <c r="H58" s="123">
        <f t="shared" si="1"/>
        <v>211.4435168895</v>
      </c>
      <c r="I58" s="125">
        <f t="shared" si="2"/>
        <v>28.85767131092737</v>
      </c>
      <c r="J58" s="126"/>
      <c r="K58" s="123">
        <v>0</v>
      </c>
      <c r="L58" s="123">
        <v>211.4435168895</v>
      </c>
      <c r="M58" s="83"/>
      <c r="N58" s="109"/>
    </row>
    <row r="59" spans="1:14" s="82" customFormat="1" ht="15" customHeight="1">
      <c r="A59" s="121">
        <v>49</v>
      </c>
      <c r="B59" s="58" t="s">
        <v>50</v>
      </c>
      <c r="C59" s="122" t="s">
        <v>135</v>
      </c>
      <c r="D59" s="123">
        <v>1659.745572340876</v>
      </c>
      <c r="E59" s="123">
        <v>1659.7455720269445</v>
      </c>
      <c r="F59" s="124">
        <f t="shared" si="0"/>
        <v>-1.8914420252258424E-08</v>
      </c>
      <c r="G59" s="123">
        <v>1659.7455720269445</v>
      </c>
      <c r="H59" s="123">
        <f t="shared" si="1"/>
        <v>248.96183612801894</v>
      </c>
      <c r="I59" s="125">
        <f t="shared" si="2"/>
        <v>15.000000019519694</v>
      </c>
      <c r="J59" s="126"/>
      <c r="K59" s="123">
        <v>0</v>
      </c>
      <c r="L59" s="123">
        <v>248.96183612801894</v>
      </c>
      <c r="M59" s="83"/>
      <c r="N59" s="109"/>
    </row>
    <row r="60" spans="1:14" s="82" customFormat="1" ht="15" customHeight="1">
      <c r="A60" s="121">
        <v>50</v>
      </c>
      <c r="B60" s="58" t="s">
        <v>50</v>
      </c>
      <c r="C60" s="122" t="s">
        <v>565</v>
      </c>
      <c r="D60" s="123">
        <v>1994.901399443628</v>
      </c>
      <c r="E60" s="123">
        <v>1994.9013995402224</v>
      </c>
      <c r="F60" s="124">
        <f t="shared" si="0"/>
        <v>4.842064527110779E-09</v>
      </c>
      <c r="G60" s="123">
        <v>1994.9013995402224</v>
      </c>
      <c r="H60" s="123">
        <f t="shared" si="1"/>
        <v>363.37704713160156</v>
      </c>
      <c r="I60" s="125">
        <f t="shared" si="2"/>
        <v>18.215288595985314</v>
      </c>
      <c r="J60" s="126"/>
      <c r="K60" s="123">
        <v>0</v>
      </c>
      <c r="L60" s="123">
        <v>363.37704713160156</v>
      </c>
      <c r="M60" s="83"/>
      <c r="N60" s="109"/>
    </row>
    <row r="61" spans="1:14" s="82" customFormat="1" ht="15" customHeight="1">
      <c r="A61" s="121">
        <v>51</v>
      </c>
      <c r="B61" s="58" t="s">
        <v>50</v>
      </c>
      <c r="C61" s="122" t="s">
        <v>566</v>
      </c>
      <c r="D61" s="123">
        <v>374.51204195424805</v>
      </c>
      <c r="E61" s="123">
        <v>374.5120415437222</v>
      </c>
      <c r="F61" s="124">
        <f t="shared" si="0"/>
        <v>-1.0961619523186528E-07</v>
      </c>
      <c r="G61" s="123">
        <v>374.5120415437222</v>
      </c>
      <c r="H61" s="123">
        <f t="shared" si="1"/>
        <v>72.64092900968397</v>
      </c>
      <c r="I61" s="125">
        <f t="shared" si="2"/>
        <v>19.39615311439954</v>
      </c>
      <c r="J61" s="126"/>
      <c r="K61" s="123">
        <v>0</v>
      </c>
      <c r="L61" s="123">
        <v>72.64092900968397</v>
      </c>
      <c r="M61" s="83"/>
      <c r="N61" s="109"/>
    </row>
    <row r="62" spans="1:14" s="82" customFormat="1" ht="15" customHeight="1">
      <c r="A62" s="121">
        <v>52</v>
      </c>
      <c r="B62" s="58" t="s">
        <v>50</v>
      </c>
      <c r="C62" s="122" t="s">
        <v>567</v>
      </c>
      <c r="D62" s="123">
        <v>360.0126987993721</v>
      </c>
      <c r="E62" s="123">
        <v>360.0126987027778</v>
      </c>
      <c r="F62" s="124">
        <f t="shared" si="0"/>
        <v>-2.6830804245037143E-08</v>
      </c>
      <c r="G62" s="123">
        <v>360.0126987027778</v>
      </c>
      <c r="H62" s="123">
        <f t="shared" si="1"/>
        <v>50.93157840848001</v>
      </c>
      <c r="I62" s="125">
        <f t="shared" si="2"/>
        <v>14.147161639575529</v>
      </c>
      <c r="J62" s="126"/>
      <c r="K62" s="123">
        <v>0</v>
      </c>
      <c r="L62" s="123">
        <v>50.93157840848001</v>
      </c>
      <c r="M62" s="83"/>
      <c r="N62" s="109"/>
    </row>
    <row r="63" spans="1:14" s="82" customFormat="1" ht="15" customHeight="1">
      <c r="A63" s="121">
        <v>53</v>
      </c>
      <c r="B63" s="58" t="s">
        <v>50</v>
      </c>
      <c r="C63" s="122" t="s">
        <v>568</v>
      </c>
      <c r="D63" s="123">
        <v>218.09681415037207</v>
      </c>
      <c r="E63" s="123">
        <v>218.09681405377782</v>
      </c>
      <c r="F63" s="124">
        <f t="shared" si="0"/>
        <v>-4.428962085967214E-08</v>
      </c>
      <c r="G63" s="123">
        <v>218.09681405377782</v>
      </c>
      <c r="H63" s="123">
        <f t="shared" si="1"/>
        <v>29.190556225522993</v>
      </c>
      <c r="I63" s="125">
        <f t="shared" si="2"/>
        <v>13.384219458760754</v>
      </c>
      <c r="J63" s="126"/>
      <c r="K63" s="123">
        <v>0</v>
      </c>
      <c r="L63" s="123">
        <v>29.190556225522993</v>
      </c>
      <c r="M63" s="83"/>
      <c r="N63" s="109"/>
    </row>
    <row r="64" spans="1:14" s="82" customFormat="1" ht="15" customHeight="1">
      <c r="A64" s="121">
        <v>54</v>
      </c>
      <c r="B64" s="58" t="s">
        <v>50</v>
      </c>
      <c r="C64" s="122" t="s">
        <v>319</v>
      </c>
      <c r="D64" s="123">
        <v>340.4074285343721</v>
      </c>
      <c r="E64" s="123">
        <v>340.40742843777775</v>
      </c>
      <c r="F64" s="124">
        <f t="shared" si="0"/>
        <v>-2.8376106797622924E-08</v>
      </c>
      <c r="G64" s="123">
        <v>340.40742843777775</v>
      </c>
      <c r="H64" s="123">
        <f t="shared" si="1"/>
        <v>36.540433818581</v>
      </c>
      <c r="I64" s="125">
        <f t="shared" si="2"/>
        <v>10.734323274399442</v>
      </c>
      <c r="J64" s="126"/>
      <c r="K64" s="123">
        <v>0</v>
      </c>
      <c r="L64" s="123">
        <v>36.540433818581</v>
      </c>
      <c r="M64" s="83"/>
      <c r="N64" s="109"/>
    </row>
    <row r="65" spans="1:14" s="82" customFormat="1" ht="15" customHeight="1">
      <c r="A65" s="121">
        <v>55</v>
      </c>
      <c r="B65" s="58" t="s">
        <v>50</v>
      </c>
      <c r="C65" s="122" t="s">
        <v>569</v>
      </c>
      <c r="D65" s="123">
        <v>277.09740533050393</v>
      </c>
      <c r="E65" s="123">
        <v>277.09740615155556</v>
      </c>
      <c r="F65" s="124">
        <f t="shared" si="0"/>
        <v>2.9630433573402115E-07</v>
      </c>
      <c r="G65" s="123">
        <v>277.09740615155556</v>
      </c>
      <c r="H65" s="123">
        <f t="shared" si="1"/>
        <v>4.880220099392254E-05</v>
      </c>
      <c r="I65" s="125">
        <f t="shared" si="2"/>
        <v>1.7611929924465144E-05</v>
      </c>
      <c r="J65" s="126"/>
      <c r="K65" s="123">
        <v>0</v>
      </c>
      <c r="L65" s="123">
        <v>4.880220099392254E-05</v>
      </c>
      <c r="M65" s="83"/>
      <c r="N65" s="109"/>
    </row>
    <row r="66" spans="1:14" s="82" customFormat="1" ht="15" customHeight="1">
      <c r="A66" s="121">
        <v>57</v>
      </c>
      <c r="B66" s="58" t="s">
        <v>50</v>
      </c>
      <c r="C66" s="122" t="s">
        <v>73</v>
      </c>
      <c r="D66" s="123">
        <v>180.0134861016279</v>
      </c>
      <c r="E66" s="123">
        <v>180.01348619822224</v>
      </c>
      <c r="F66" s="124">
        <f t="shared" si="0"/>
        <v>5.3659505283576436E-08</v>
      </c>
      <c r="G66" s="123">
        <v>180.01348619822224</v>
      </c>
      <c r="H66" s="123">
        <f t="shared" si="1"/>
        <v>75.79515420920801</v>
      </c>
      <c r="I66" s="125">
        <f t="shared" si="2"/>
        <v>42.105264338776266</v>
      </c>
      <c r="J66" s="126"/>
      <c r="K66" s="123">
        <v>0</v>
      </c>
      <c r="L66" s="123">
        <v>75.79515420920801</v>
      </c>
      <c r="M66" s="83"/>
      <c r="N66" s="109"/>
    </row>
    <row r="67" spans="1:14" s="82" customFormat="1" ht="15" customHeight="1">
      <c r="A67" s="121">
        <v>58</v>
      </c>
      <c r="B67" s="58" t="s">
        <v>54</v>
      </c>
      <c r="C67" s="122" t="s">
        <v>570</v>
      </c>
      <c r="D67" s="123">
        <v>1020.271727413628</v>
      </c>
      <c r="E67" s="123">
        <v>1020.2717275102223</v>
      </c>
      <c r="F67" s="124">
        <f t="shared" si="0"/>
        <v>9.467498784943018E-09</v>
      </c>
      <c r="G67" s="123">
        <v>1020.2717275102223</v>
      </c>
      <c r="H67" s="123">
        <f t="shared" si="1"/>
        <v>56.18205452729083</v>
      </c>
      <c r="I67" s="125">
        <f t="shared" si="2"/>
        <v>5.506577611867416</v>
      </c>
      <c r="J67" s="126"/>
      <c r="K67" s="123">
        <v>0</v>
      </c>
      <c r="L67" s="123">
        <v>56.18205452729083</v>
      </c>
      <c r="M67" s="83"/>
      <c r="N67" s="109"/>
    </row>
    <row r="68" spans="1:14" s="82" customFormat="1" ht="15" customHeight="1">
      <c r="A68" s="121">
        <v>59</v>
      </c>
      <c r="B68" s="58" t="s">
        <v>54</v>
      </c>
      <c r="C68" s="122" t="s">
        <v>74</v>
      </c>
      <c r="D68" s="123">
        <v>396.3395918493721</v>
      </c>
      <c r="E68" s="123">
        <v>396.3395917527778</v>
      </c>
      <c r="F68" s="124">
        <f t="shared" si="0"/>
        <v>-2.437160162571672E-08</v>
      </c>
      <c r="G68" s="123">
        <v>396.3395917527778</v>
      </c>
      <c r="H68" s="123">
        <f t="shared" si="1"/>
        <v>90.288751366142</v>
      </c>
      <c r="I68" s="125">
        <f t="shared" si="2"/>
        <v>22.780654076684026</v>
      </c>
      <c r="J68" s="126"/>
      <c r="K68" s="123">
        <v>0</v>
      </c>
      <c r="L68" s="123">
        <v>90.288751366142</v>
      </c>
      <c r="M68" s="83"/>
      <c r="N68" s="109"/>
    </row>
    <row r="69" spans="1:14" s="82" customFormat="1" ht="15" customHeight="1">
      <c r="A69" s="121">
        <v>60</v>
      </c>
      <c r="B69" s="58" t="s">
        <v>75</v>
      </c>
      <c r="C69" s="142" t="s">
        <v>571</v>
      </c>
      <c r="D69" s="123">
        <v>1482.0119473344962</v>
      </c>
      <c r="E69" s="123">
        <v>1482.0119465134444</v>
      </c>
      <c r="F69" s="124">
        <f t="shared" si="0"/>
        <v>-5.5401159215762164E-08</v>
      </c>
      <c r="G69" s="123">
        <v>1482.0119465134444</v>
      </c>
      <c r="H69" s="123">
        <f t="shared" si="1"/>
        <v>201.6761571130812</v>
      </c>
      <c r="I69" s="125">
        <f t="shared" si="2"/>
        <v>13.608267975675972</v>
      </c>
      <c r="J69" s="126"/>
      <c r="K69" s="123">
        <v>0</v>
      </c>
      <c r="L69" s="123">
        <v>201.6761571130812</v>
      </c>
      <c r="M69" s="83"/>
      <c r="N69" s="109"/>
    </row>
    <row r="70" spans="1:14" s="82" customFormat="1" ht="15" customHeight="1">
      <c r="A70" s="121">
        <v>61</v>
      </c>
      <c r="B70" s="58" t="s">
        <v>40</v>
      </c>
      <c r="C70" s="122" t="s">
        <v>76</v>
      </c>
      <c r="D70" s="123">
        <v>1007.283695630876</v>
      </c>
      <c r="E70" s="123">
        <v>1007.2836953169445</v>
      </c>
      <c r="F70" s="124">
        <f t="shared" si="0"/>
        <v>-3.116613811471325E-08</v>
      </c>
      <c r="G70" s="123">
        <v>1007.2836953169445</v>
      </c>
      <c r="H70" s="123">
        <f t="shared" si="1"/>
        <v>159.04479411808387</v>
      </c>
      <c r="I70" s="125">
        <f t="shared" si="2"/>
        <v>15.789473696190425</v>
      </c>
      <c r="J70" s="126"/>
      <c r="K70" s="123">
        <v>0</v>
      </c>
      <c r="L70" s="123">
        <v>159.04479411808387</v>
      </c>
      <c r="M70" s="83"/>
      <c r="N70" s="109"/>
    </row>
    <row r="71" spans="1:14" s="82" customFormat="1" ht="15" customHeight="1">
      <c r="A71" s="121">
        <v>62</v>
      </c>
      <c r="B71" s="58" t="s">
        <v>114</v>
      </c>
      <c r="C71" s="122" t="s">
        <v>320</v>
      </c>
      <c r="D71" s="123">
        <v>11249.215111864498</v>
      </c>
      <c r="E71" s="123">
        <v>11249.215111043446</v>
      </c>
      <c r="F71" s="124">
        <f t="shared" si="0"/>
        <v>-7.29875182514661E-09</v>
      </c>
      <c r="G71" s="123">
        <v>7997.934972999999</v>
      </c>
      <c r="H71" s="123">
        <f t="shared" si="1"/>
        <v>7997.934972999999</v>
      </c>
      <c r="I71" s="125">
        <f t="shared" si="2"/>
        <v>71.09771565438696</v>
      </c>
      <c r="J71" s="126"/>
      <c r="K71" s="123">
        <v>2939.6648629482524</v>
      </c>
      <c r="L71" s="123">
        <v>5058.270110051747</v>
      </c>
      <c r="M71" s="83"/>
      <c r="N71" s="109"/>
    </row>
    <row r="72" spans="1:14" s="82" customFormat="1" ht="15" customHeight="1">
      <c r="A72" s="121">
        <v>63</v>
      </c>
      <c r="B72" s="58" t="s">
        <v>63</v>
      </c>
      <c r="C72" s="122" t="s">
        <v>572</v>
      </c>
      <c r="D72" s="123">
        <v>10905.058810769126</v>
      </c>
      <c r="E72" s="123">
        <v>10905.058811083056</v>
      </c>
      <c r="F72" s="124">
        <f t="shared" si="0"/>
        <v>2.878763893932046E-09</v>
      </c>
      <c r="G72" s="123">
        <v>10905.058811083056</v>
      </c>
      <c r="H72" s="123">
        <f t="shared" si="1"/>
        <v>8412.83263338677</v>
      </c>
      <c r="I72" s="125">
        <f t="shared" si="2"/>
        <v>77.14614638149975</v>
      </c>
      <c r="J72" s="126"/>
      <c r="K72" s="123">
        <v>0</v>
      </c>
      <c r="L72" s="123">
        <v>8412.83263338677</v>
      </c>
      <c r="M72" s="83"/>
      <c r="N72" s="109"/>
    </row>
    <row r="73" spans="1:14" s="82" customFormat="1" ht="15" customHeight="1">
      <c r="A73" s="121">
        <v>64</v>
      </c>
      <c r="B73" s="58" t="s">
        <v>50</v>
      </c>
      <c r="C73" s="122" t="s">
        <v>321</v>
      </c>
      <c r="D73" s="123">
        <v>87.57477735050388</v>
      </c>
      <c r="E73" s="123">
        <v>87.57477817155556</v>
      </c>
      <c r="F73" s="124">
        <f t="shared" si="0"/>
        <v>9.375435467973148E-07</v>
      </c>
      <c r="G73" s="123">
        <v>87.57477817155556</v>
      </c>
      <c r="H73" s="123">
        <f t="shared" si="1"/>
        <v>12.181262913644991</v>
      </c>
      <c r="I73" s="125">
        <f t="shared" si="2"/>
        <v>13.909556116468117</v>
      </c>
      <c r="J73" s="126"/>
      <c r="K73" s="123">
        <v>0</v>
      </c>
      <c r="L73" s="123">
        <v>12.181262913644991</v>
      </c>
      <c r="M73" s="83"/>
      <c r="N73" s="109"/>
    </row>
    <row r="74" spans="1:14" s="82" customFormat="1" ht="15" customHeight="1">
      <c r="A74" s="121">
        <v>65</v>
      </c>
      <c r="B74" s="58" t="s">
        <v>50</v>
      </c>
      <c r="C74" s="142" t="s">
        <v>77</v>
      </c>
      <c r="D74" s="123">
        <v>893.819755838876</v>
      </c>
      <c r="E74" s="123">
        <v>893.8197555249445</v>
      </c>
      <c r="F74" s="124">
        <f t="shared" si="0"/>
        <v>-3.51224542782802E-08</v>
      </c>
      <c r="G74" s="123">
        <v>893.8197555249445</v>
      </c>
      <c r="H74" s="123">
        <f t="shared" si="1"/>
        <v>270.4214887631812</v>
      </c>
      <c r="I74" s="125">
        <f t="shared" si="2"/>
        <v>30.254588477333595</v>
      </c>
      <c r="J74" s="126"/>
      <c r="K74" s="123">
        <v>0</v>
      </c>
      <c r="L74" s="123">
        <v>270.4214887631812</v>
      </c>
      <c r="M74" s="83"/>
      <c r="N74" s="109"/>
    </row>
    <row r="75" spans="1:14" s="82" customFormat="1" ht="15" customHeight="1">
      <c r="A75" s="121">
        <v>66</v>
      </c>
      <c r="B75" s="58" t="s">
        <v>50</v>
      </c>
      <c r="C75" s="122" t="s">
        <v>573</v>
      </c>
      <c r="D75" s="123">
        <v>980.918875783</v>
      </c>
      <c r="E75" s="123">
        <v>980.918875783</v>
      </c>
      <c r="F75" s="124">
        <f t="shared" si="0"/>
        <v>0</v>
      </c>
      <c r="G75" s="123">
        <v>980.918875783</v>
      </c>
      <c r="H75" s="123">
        <f t="shared" si="1"/>
        <v>283.585482906733</v>
      </c>
      <c r="I75" s="125">
        <f t="shared" si="2"/>
        <v>28.910187163068528</v>
      </c>
      <c r="J75" s="126"/>
      <c r="K75" s="123">
        <v>0</v>
      </c>
      <c r="L75" s="123">
        <v>283.585482906733</v>
      </c>
      <c r="M75" s="83"/>
      <c r="N75" s="109"/>
    </row>
    <row r="76" spans="1:14" s="82" customFormat="1" ht="15" customHeight="1">
      <c r="A76" s="121">
        <v>67</v>
      </c>
      <c r="B76" s="58" t="s">
        <v>50</v>
      </c>
      <c r="C76" s="122" t="s">
        <v>322</v>
      </c>
      <c r="D76" s="123">
        <v>267.594243413</v>
      </c>
      <c r="E76" s="123">
        <v>267.594243413</v>
      </c>
      <c r="F76" s="124">
        <f t="shared" si="0"/>
        <v>0</v>
      </c>
      <c r="G76" s="123">
        <v>267.594243413</v>
      </c>
      <c r="H76" s="123">
        <f t="shared" si="1"/>
        <v>13.379709946421</v>
      </c>
      <c r="I76" s="125">
        <f t="shared" si="2"/>
        <v>4.999999168805362</v>
      </c>
      <c r="J76" s="126"/>
      <c r="K76" s="123">
        <v>0</v>
      </c>
      <c r="L76" s="123">
        <v>13.379709946421</v>
      </c>
      <c r="M76" s="83"/>
      <c r="N76" s="109"/>
    </row>
    <row r="77" spans="1:18" s="82" customFormat="1" ht="15" customHeight="1">
      <c r="A77" s="121">
        <v>68</v>
      </c>
      <c r="B77" s="58" t="s">
        <v>50</v>
      </c>
      <c r="C77" s="122" t="s">
        <v>523</v>
      </c>
      <c r="D77" s="123">
        <v>1220.687138102372</v>
      </c>
      <c r="E77" s="123">
        <v>1220.6871380057778</v>
      </c>
      <c r="F77" s="124">
        <f aca="true" t="shared" si="3" ref="F77:F140">E77/D77*100-100</f>
        <v>-7.913101285339508E-09</v>
      </c>
      <c r="G77" s="123">
        <v>1206.8044289074446</v>
      </c>
      <c r="H77" s="123">
        <f aca="true" t="shared" si="4" ref="H77:H140">K77+L77</f>
        <v>1206.8044289074446</v>
      </c>
      <c r="I77" s="125">
        <f aca="true" t="shared" si="5" ref="I77:I140">+H77/E77*100</f>
        <v>98.86271357614096</v>
      </c>
      <c r="J77" s="126"/>
      <c r="K77" s="123">
        <v>342.38331510504463</v>
      </c>
      <c r="L77" s="123">
        <v>864.4211138024</v>
      </c>
      <c r="M77" s="83"/>
      <c r="N77" s="109"/>
      <c r="O77" s="86"/>
      <c r="P77" s="86"/>
      <c r="Q77" s="86"/>
      <c r="R77" s="86"/>
    </row>
    <row r="78" spans="1:18" s="86" customFormat="1" ht="15" customHeight="1">
      <c r="A78" s="121">
        <v>69</v>
      </c>
      <c r="B78" s="58" t="s">
        <v>50</v>
      </c>
      <c r="C78" s="122" t="s">
        <v>574</v>
      </c>
      <c r="D78" s="123">
        <v>434.51678175337213</v>
      </c>
      <c r="E78" s="123">
        <v>434.51678165677777</v>
      </c>
      <c r="F78" s="124">
        <f t="shared" si="3"/>
        <v>-2.2230295826375368E-08</v>
      </c>
      <c r="G78" s="123">
        <v>434.51678165677777</v>
      </c>
      <c r="H78" s="123">
        <f t="shared" si="4"/>
        <v>21.725838941618</v>
      </c>
      <c r="I78" s="125">
        <f t="shared" si="5"/>
        <v>4.999999967499325</v>
      </c>
      <c r="J78" s="126"/>
      <c r="K78" s="123">
        <v>0</v>
      </c>
      <c r="L78" s="123">
        <v>21.725838941618</v>
      </c>
      <c r="M78" s="83"/>
      <c r="N78" s="109"/>
      <c r="O78" s="82"/>
      <c r="P78" s="82"/>
      <c r="Q78" s="82"/>
      <c r="R78" s="82"/>
    </row>
    <row r="79" spans="1:14" s="82" customFormat="1" ht="15" customHeight="1">
      <c r="A79" s="121">
        <v>70</v>
      </c>
      <c r="B79" s="58" t="s">
        <v>50</v>
      </c>
      <c r="C79" s="122" t="s">
        <v>323</v>
      </c>
      <c r="D79" s="123">
        <v>485.56270646637205</v>
      </c>
      <c r="E79" s="123">
        <v>485.5627063697778</v>
      </c>
      <c r="F79" s="124">
        <f t="shared" si="3"/>
        <v>-1.9893263925041538E-08</v>
      </c>
      <c r="G79" s="123">
        <v>485.5627063697778</v>
      </c>
      <c r="H79" s="123">
        <f t="shared" si="4"/>
        <v>48.556270354536</v>
      </c>
      <c r="I79" s="125">
        <f t="shared" si="5"/>
        <v>9.999999941832069</v>
      </c>
      <c r="J79" s="126"/>
      <c r="K79" s="123">
        <v>0</v>
      </c>
      <c r="L79" s="123">
        <v>48.556270354536</v>
      </c>
      <c r="M79" s="83"/>
      <c r="N79" s="109"/>
    </row>
    <row r="80" spans="1:14" s="82" customFormat="1" ht="15" customHeight="1">
      <c r="A80" s="121">
        <v>71</v>
      </c>
      <c r="B80" s="58" t="s">
        <v>405</v>
      </c>
      <c r="C80" s="122" t="s">
        <v>78</v>
      </c>
      <c r="D80" s="123">
        <v>177.6151921653721</v>
      </c>
      <c r="E80" s="123">
        <v>177.6151920687778</v>
      </c>
      <c r="F80" s="124">
        <f t="shared" si="3"/>
        <v>-5.4384031500376295E-08</v>
      </c>
      <c r="G80" s="123">
        <v>177.6151920687778</v>
      </c>
      <c r="H80" s="123">
        <f t="shared" si="4"/>
        <v>17.761519055273002</v>
      </c>
      <c r="I80" s="125">
        <f t="shared" si="5"/>
        <v>9.99999991464425</v>
      </c>
      <c r="J80" s="126"/>
      <c r="K80" s="123">
        <v>0</v>
      </c>
      <c r="L80" s="123">
        <v>17.761519055273002</v>
      </c>
      <c r="M80" s="83"/>
      <c r="N80" s="109"/>
    </row>
    <row r="81" spans="1:14" s="82" customFormat="1" ht="15" customHeight="1">
      <c r="A81" s="121">
        <v>72</v>
      </c>
      <c r="B81" s="58" t="s">
        <v>79</v>
      </c>
      <c r="C81" s="122" t="s">
        <v>80</v>
      </c>
      <c r="D81" s="123">
        <v>404.3942309696279</v>
      </c>
      <c r="E81" s="123">
        <v>404.39423106622223</v>
      </c>
      <c r="F81" s="124">
        <f t="shared" si="3"/>
        <v>2.388618725035485E-08</v>
      </c>
      <c r="G81" s="123">
        <v>404.39423106622223</v>
      </c>
      <c r="H81" s="123">
        <f t="shared" si="4"/>
        <v>41.473334389934955</v>
      </c>
      <c r="I81" s="125">
        <f t="shared" si="5"/>
        <v>10.255669147551075</v>
      </c>
      <c r="J81" s="126"/>
      <c r="K81" s="123">
        <v>0</v>
      </c>
      <c r="L81" s="123">
        <v>41.473334389934955</v>
      </c>
      <c r="M81" s="83"/>
      <c r="N81" s="109"/>
    </row>
    <row r="82" spans="1:14" s="82" customFormat="1" ht="15" customHeight="1">
      <c r="A82" s="121">
        <v>73</v>
      </c>
      <c r="B82" s="58" t="s">
        <v>79</v>
      </c>
      <c r="C82" s="122" t="s">
        <v>81</v>
      </c>
      <c r="D82" s="123">
        <v>553.9919483996279</v>
      </c>
      <c r="E82" s="123">
        <v>553.9919484962222</v>
      </c>
      <c r="F82" s="124">
        <f t="shared" si="3"/>
        <v>1.7436050825381244E-08</v>
      </c>
      <c r="G82" s="123">
        <v>553.9919484962222</v>
      </c>
      <c r="H82" s="123">
        <f t="shared" si="4"/>
        <v>304.69557021710114</v>
      </c>
      <c r="I82" s="125">
        <f t="shared" si="5"/>
        <v>54.99999973721259</v>
      </c>
      <c r="J82" s="126"/>
      <c r="K82" s="123">
        <v>0</v>
      </c>
      <c r="L82" s="123">
        <v>304.69557021710114</v>
      </c>
      <c r="M82" s="83"/>
      <c r="N82" s="109"/>
    </row>
    <row r="83" spans="1:14" s="82" customFormat="1" ht="15" customHeight="1">
      <c r="A83" s="121">
        <v>74</v>
      </c>
      <c r="B83" s="58" t="s">
        <v>79</v>
      </c>
      <c r="C83" s="122" t="s">
        <v>82</v>
      </c>
      <c r="D83" s="123">
        <v>83.05577285149613</v>
      </c>
      <c r="E83" s="123">
        <v>83.05577203044444</v>
      </c>
      <c r="F83" s="124">
        <f t="shared" si="3"/>
        <v>-9.885546319310379E-07</v>
      </c>
      <c r="G83" s="123">
        <v>83.05577203044444</v>
      </c>
      <c r="H83" s="123">
        <f t="shared" si="4"/>
        <v>20.763943242287006</v>
      </c>
      <c r="I83" s="125">
        <f t="shared" si="5"/>
        <v>25.000000282552183</v>
      </c>
      <c r="J83" s="126"/>
      <c r="K83" s="123">
        <v>0</v>
      </c>
      <c r="L83" s="123">
        <v>20.763943242287006</v>
      </c>
      <c r="M83" s="83"/>
      <c r="N83" s="109"/>
    </row>
    <row r="84" spans="1:14" s="86" customFormat="1" ht="15" customHeight="1">
      <c r="A84" s="121">
        <v>75</v>
      </c>
      <c r="B84" s="58" t="s">
        <v>79</v>
      </c>
      <c r="C84" s="122" t="s">
        <v>575</v>
      </c>
      <c r="D84" s="123">
        <v>151.18312209949613</v>
      </c>
      <c r="E84" s="123">
        <v>151.18312127844445</v>
      </c>
      <c r="F84" s="124">
        <f t="shared" si="3"/>
        <v>-5.430842264786406E-07</v>
      </c>
      <c r="G84" s="123">
        <v>151.18312127844445</v>
      </c>
      <c r="H84" s="123">
        <f t="shared" si="4"/>
        <v>30.39287812689101</v>
      </c>
      <c r="I84" s="125">
        <f t="shared" si="5"/>
        <v>20.103354045002376</v>
      </c>
      <c r="J84" s="126"/>
      <c r="K84" s="123">
        <v>0</v>
      </c>
      <c r="L84" s="123">
        <v>30.39287812689101</v>
      </c>
      <c r="M84" s="55"/>
      <c r="N84" s="106"/>
    </row>
    <row r="85" spans="1:14" s="82" customFormat="1" ht="15" customHeight="1">
      <c r="A85" s="121">
        <v>76</v>
      </c>
      <c r="B85" s="58" t="s">
        <v>79</v>
      </c>
      <c r="C85" s="122" t="s">
        <v>83</v>
      </c>
      <c r="D85" s="123">
        <v>245.52872738512406</v>
      </c>
      <c r="E85" s="123">
        <v>245.52872769905557</v>
      </c>
      <c r="F85" s="124">
        <f t="shared" si="3"/>
        <v>1.2785939418336056E-07</v>
      </c>
      <c r="G85" s="123">
        <v>245.52872769905557</v>
      </c>
      <c r="H85" s="123">
        <f t="shared" si="4"/>
        <v>50.526324408027996</v>
      </c>
      <c r="I85" s="125">
        <f t="shared" si="5"/>
        <v>20.578579493132914</v>
      </c>
      <c r="J85" s="126"/>
      <c r="K85" s="123">
        <v>0</v>
      </c>
      <c r="L85" s="123">
        <v>50.526324408027996</v>
      </c>
      <c r="M85" s="83"/>
      <c r="N85" s="109"/>
    </row>
    <row r="86" spans="1:14" s="82" customFormat="1" ht="15" customHeight="1">
      <c r="A86" s="121">
        <v>77</v>
      </c>
      <c r="B86" s="58" t="s">
        <v>79</v>
      </c>
      <c r="C86" s="122" t="s">
        <v>84</v>
      </c>
      <c r="D86" s="123">
        <v>188.45269573449613</v>
      </c>
      <c r="E86" s="123">
        <v>188.45269491344445</v>
      </c>
      <c r="F86" s="124">
        <f t="shared" si="3"/>
        <v>-4.3568051921738515E-07</v>
      </c>
      <c r="G86" s="123">
        <v>188.45269491344445</v>
      </c>
      <c r="H86" s="123">
        <f t="shared" si="4"/>
        <v>47.113173832200005</v>
      </c>
      <c r="I86" s="125">
        <f t="shared" si="5"/>
        <v>25.000000055100774</v>
      </c>
      <c r="J86" s="126"/>
      <c r="K86" s="123">
        <v>0</v>
      </c>
      <c r="L86" s="123">
        <v>47.113173832200005</v>
      </c>
      <c r="M86" s="83"/>
      <c r="N86" s="109"/>
    </row>
    <row r="87" spans="1:14" s="82" customFormat="1" ht="15" customHeight="1">
      <c r="A87" s="130">
        <v>78</v>
      </c>
      <c r="B87" s="162" t="s">
        <v>79</v>
      </c>
      <c r="C87" s="131" t="s">
        <v>324</v>
      </c>
      <c r="D87" s="132">
        <v>3.227016508496124</v>
      </c>
      <c r="E87" s="132">
        <v>3.2270156874444447</v>
      </c>
      <c r="F87" s="133">
        <f t="shared" si="3"/>
        <v>-2.5443057921847867E-05</v>
      </c>
      <c r="G87" s="132">
        <v>3.2270156874444447</v>
      </c>
      <c r="H87" s="132">
        <f t="shared" si="4"/>
        <v>0.1613508051400002</v>
      </c>
      <c r="I87" s="134">
        <f t="shared" si="5"/>
        <v>5.000000643559869</v>
      </c>
      <c r="J87" s="135"/>
      <c r="K87" s="132">
        <v>0</v>
      </c>
      <c r="L87" s="132">
        <v>0.1613508051400002</v>
      </c>
      <c r="M87" s="83"/>
      <c r="N87" s="109"/>
    </row>
    <row r="88" spans="1:14" s="82" customFormat="1" ht="15" customHeight="1">
      <c r="A88" s="136">
        <v>79</v>
      </c>
      <c r="B88" s="163" t="s">
        <v>79</v>
      </c>
      <c r="C88" s="137" t="s">
        <v>85</v>
      </c>
      <c r="D88" s="138">
        <v>1666.7011421200002</v>
      </c>
      <c r="E88" s="138">
        <v>1666.7011421200002</v>
      </c>
      <c r="F88" s="139">
        <f t="shared" si="3"/>
        <v>0</v>
      </c>
      <c r="G88" s="138">
        <v>1666.7011421200002</v>
      </c>
      <c r="H88" s="138">
        <f t="shared" si="4"/>
        <v>686.9290093349531</v>
      </c>
      <c r="I88" s="140">
        <f t="shared" si="5"/>
        <v>41.21488801892806</v>
      </c>
      <c r="J88" s="141"/>
      <c r="K88" s="138">
        <v>0</v>
      </c>
      <c r="L88" s="138">
        <v>686.9290093349531</v>
      </c>
      <c r="M88" s="83"/>
      <c r="N88" s="109"/>
    </row>
    <row r="89" spans="1:14" s="82" customFormat="1" ht="15" customHeight="1">
      <c r="A89" s="121">
        <v>80</v>
      </c>
      <c r="B89" s="58" t="s">
        <v>79</v>
      </c>
      <c r="C89" s="122" t="s">
        <v>576</v>
      </c>
      <c r="D89" s="123">
        <v>385.83831299999997</v>
      </c>
      <c r="E89" s="123">
        <v>385.838313</v>
      </c>
      <c r="F89" s="124">
        <f t="shared" si="3"/>
        <v>0</v>
      </c>
      <c r="G89" s="123">
        <v>385.838313</v>
      </c>
      <c r="H89" s="123">
        <f t="shared" si="4"/>
        <v>73.96285202200292</v>
      </c>
      <c r="I89" s="125">
        <f t="shared" si="5"/>
        <v>19.169390267887398</v>
      </c>
      <c r="J89" s="126"/>
      <c r="K89" s="123">
        <v>0</v>
      </c>
      <c r="L89" s="123">
        <v>73.96285202200292</v>
      </c>
      <c r="M89" s="83"/>
      <c r="N89" s="109"/>
    </row>
    <row r="90" spans="1:14" s="82" customFormat="1" ht="15" customHeight="1">
      <c r="A90" s="121">
        <v>82</v>
      </c>
      <c r="B90" s="58" t="s">
        <v>79</v>
      </c>
      <c r="C90" s="122" t="s">
        <v>325</v>
      </c>
      <c r="D90" s="123">
        <v>7.850193629751938</v>
      </c>
      <c r="E90" s="123">
        <v>7.850194040277778</v>
      </c>
      <c r="F90" s="124">
        <f t="shared" si="3"/>
        <v>5.229499549841421E-06</v>
      </c>
      <c r="G90" s="123">
        <v>7.850194040277778</v>
      </c>
      <c r="H90" s="123">
        <f t="shared" si="4"/>
        <v>0.8263361378159999</v>
      </c>
      <c r="I90" s="125">
        <f t="shared" si="5"/>
        <v>10.526314809242093</v>
      </c>
      <c r="J90" s="126"/>
      <c r="K90" s="123">
        <v>0</v>
      </c>
      <c r="L90" s="123">
        <v>0.8263361378159999</v>
      </c>
      <c r="M90" s="83"/>
      <c r="N90" s="109"/>
    </row>
    <row r="91" spans="1:14" s="82" customFormat="1" ht="15" customHeight="1">
      <c r="A91" s="143">
        <v>83</v>
      </c>
      <c r="B91" s="77" t="s">
        <v>79</v>
      </c>
      <c r="C91" s="145" t="s">
        <v>326</v>
      </c>
      <c r="D91" s="123">
        <v>11.975432513496125</v>
      </c>
      <c r="E91" s="123">
        <v>11.975431692444445</v>
      </c>
      <c r="F91" s="124">
        <f t="shared" si="3"/>
        <v>-6.856133822452648E-06</v>
      </c>
      <c r="G91" s="123">
        <v>11.975431692444445</v>
      </c>
      <c r="H91" s="123">
        <f t="shared" si="4"/>
        <v>2.993857503602</v>
      </c>
      <c r="I91" s="125">
        <f t="shared" si="5"/>
        <v>24.999996496918673</v>
      </c>
      <c r="J91" s="126"/>
      <c r="K91" s="123">
        <v>0</v>
      </c>
      <c r="L91" s="123">
        <v>2.993857503602</v>
      </c>
      <c r="M91" s="83"/>
      <c r="N91" s="109"/>
    </row>
    <row r="92" spans="1:14" s="82" customFormat="1" ht="15" customHeight="1">
      <c r="A92" s="143">
        <v>84</v>
      </c>
      <c r="B92" s="77" t="s">
        <v>79</v>
      </c>
      <c r="C92" s="58" t="s">
        <v>86</v>
      </c>
      <c r="D92" s="123">
        <v>176.7477033</v>
      </c>
      <c r="E92" s="123">
        <v>176.7477033</v>
      </c>
      <c r="F92" s="124">
        <f t="shared" si="3"/>
        <v>0</v>
      </c>
      <c r="G92" s="123">
        <v>176.7477033</v>
      </c>
      <c r="H92" s="123">
        <f t="shared" si="4"/>
        <v>46.512553499999996</v>
      </c>
      <c r="I92" s="125">
        <f t="shared" si="5"/>
        <v>26.31578947368421</v>
      </c>
      <c r="J92" s="126"/>
      <c r="K92" s="123">
        <v>0</v>
      </c>
      <c r="L92" s="123">
        <v>46.512553499999996</v>
      </c>
      <c r="M92" s="83"/>
      <c r="N92" s="109"/>
    </row>
    <row r="93" spans="1:18" s="82" customFormat="1" ht="15" customHeight="1">
      <c r="A93" s="143">
        <v>87</v>
      </c>
      <c r="B93" s="77" t="s">
        <v>79</v>
      </c>
      <c r="C93" s="145" t="s">
        <v>406</v>
      </c>
      <c r="D93" s="123">
        <v>643.718432511</v>
      </c>
      <c r="E93" s="123">
        <v>643.7184325110001</v>
      </c>
      <c r="F93" s="124">
        <f t="shared" si="3"/>
        <v>0</v>
      </c>
      <c r="G93" s="123">
        <v>643.7184325110001</v>
      </c>
      <c r="H93" s="123">
        <f t="shared" si="4"/>
        <v>66.00496717056217</v>
      </c>
      <c r="I93" s="125">
        <f t="shared" si="5"/>
        <v>10.25370159327141</v>
      </c>
      <c r="J93" s="126"/>
      <c r="K93" s="123">
        <v>0</v>
      </c>
      <c r="L93" s="123">
        <v>66.00496717056217</v>
      </c>
      <c r="M93" s="83"/>
      <c r="N93" s="106"/>
      <c r="O93" s="86"/>
      <c r="P93" s="86"/>
      <c r="Q93" s="86"/>
      <c r="R93" s="86"/>
    </row>
    <row r="94" spans="1:14" s="86" customFormat="1" ht="15" customHeight="1">
      <c r="A94" s="143">
        <v>90</v>
      </c>
      <c r="B94" s="77" t="s">
        <v>79</v>
      </c>
      <c r="C94" s="145" t="s">
        <v>87</v>
      </c>
      <c r="D94" s="123">
        <v>175.844928</v>
      </c>
      <c r="E94" s="123">
        <v>175.844928</v>
      </c>
      <c r="F94" s="124">
        <f t="shared" si="3"/>
        <v>0</v>
      </c>
      <c r="G94" s="123">
        <v>175.844928</v>
      </c>
      <c r="H94" s="123">
        <f t="shared" si="4"/>
        <v>17.584492800000003</v>
      </c>
      <c r="I94" s="125">
        <f t="shared" si="5"/>
        <v>10</v>
      </c>
      <c r="J94" s="126"/>
      <c r="K94" s="123">
        <v>0</v>
      </c>
      <c r="L94" s="123">
        <v>17.584492800000003</v>
      </c>
      <c r="M94" s="83"/>
      <c r="N94" s="106"/>
    </row>
    <row r="95" spans="1:18" s="86" customFormat="1" ht="15" customHeight="1">
      <c r="A95" s="53">
        <v>91</v>
      </c>
      <c r="B95" s="58" t="s">
        <v>79</v>
      </c>
      <c r="C95" s="58" t="s">
        <v>88</v>
      </c>
      <c r="D95" s="123">
        <v>150.665857512876</v>
      </c>
      <c r="E95" s="123">
        <v>150.66585719894442</v>
      </c>
      <c r="F95" s="124">
        <f t="shared" si="3"/>
        <v>-2.0836277769831213E-07</v>
      </c>
      <c r="G95" s="123">
        <v>150.66585719894442</v>
      </c>
      <c r="H95" s="123">
        <f t="shared" si="4"/>
        <v>41.42328439646601</v>
      </c>
      <c r="I95" s="125">
        <f t="shared" si="5"/>
        <v>27.49347806236503</v>
      </c>
      <c r="J95" s="126"/>
      <c r="K95" s="123">
        <v>0</v>
      </c>
      <c r="L95" s="123">
        <v>41.42328439646601</v>
      </c>
      <c r="M95" s="83"/>
      <c r="N95" s="109"/>
      <c r="O95" s="82"/>
      <c r="P95" s="82"/>
      <c r="Q95" s="82"/>
      <c r="R95" s="82"/>
    </row>
    <row r="96" spans="1:14" s="82" customFormat="1" ht="15" customHeight="1">
      <c r="A96" s="143">
        <v>92</v>
      </c>
      <c r="B96" s="77" t="s">
        <v>79</v>
      </c>
      <c r="C96" s="145" t="s">
        <v>89</v>
      </c>
      <c r="D96" s="123">
        <v>423.26413238324807</v>
      </c>
      <c r="E96" s="123">
        <v>423.2641319727222</v>
      </c>
      <c r="F96" s="124">
        <f t="shared" si="3"/>
        <v>-9.699046188416105E-08</v>
      </c>
      <c r="G96" s="123">
        <v>423.2641319727222</v>
      </c>
      <c r="H96" s="123">
        <f t="shared" si="4"/>
        <v>47.604063004217984</v>
      </c>
      <c r="I96" s="125">
        <f t="shared" si="5"/>
        <v>11.246892757566778</v>
      </c>
      <c r="J96" s="126"/>
      <c r="K96" s="123">
        <v>0</v>
      </c>
      <c r="L96" s="123">
        <v>47.604063004217984</v>
      </c>
      <c r="M96" s="83"/>
      <c r="N96" s="109"/>
    </row>
    <row r="97" spans="1:14" s="82" customFormat="1" ht="15" customHeight="1">
      <c r="A97" s="143">
        <v>93</v>
      </c>
      <c r="B97" s="77" t="s">
        <v>79</v>
      </c>
      <c r="C97" s="145" t="s">
        <v>577</v>
      </c>
      <c r="D97" s="123">
        <v>227.24917570062792</v>
      </c>
      <c r="E97" s="123">
        <v>227.24917579722222</v>
      </c>
      <c r="F97" s="124">
        <f t="shared" si="3"/>
        <v>4.250591700838413E-08</v>
      </c>
      <c r="G97" s="123">
        <v>227.24917579722222</v>
      </c>
      <c r="H97" s="123">
        <f t="shared" si="4"/>
        <v>38.21251288474898</v>
      </c>
      <c r="I97" s="125">
        <f t="shared" si="5"/>
        <v>16.81524817447372</v>
      </c>
      <c r="J97" s="126"/>
      <c r="K97" s="123">
        <v>0</v>
      </c>
      <c r="L97" s="123">
        <v>38.21251288474898</v>
      </c>
      <c r="M97" s="83"/>
      <c r="N97" s="109"/>
    </row>
    <row r="98" spans="1:14" s="82" customFormat="1" ht="15" customHeight="1">
      <c r="A98" s="143">
        <v>94</v>
      </c>
      <c r="B98" s="77" t="s">
        <v>79</v>
      </c>
      <c r="C98" s="145" t="s">
        <v>90</v>
      </c>
      <c r="D98" s="123">
        <v>75.75462300000001</v>
      </c>
      <c r="E98" s="123">
        <v>75.75462300000001</v>
      </c>
      <c r="F98" s="124">
        <f t="shared" si="3"/>
        <v>0</v>
      </c>
      <c r="G98" s="123">
        <v>75.75462300000001</v>
      </c>
      <c r="H98" s="123">
        <f t="shared" si="4"/>
        <v>11.363193449999999</v>
      </c>
      <c r="I98" s="125">
        <f t="shared" si="5"/>
        <v>14.999999999999996</v>
      </c>
      <c r="J98" s="126"/>
      <c r="K98" s="123">
        <v>0</v>
      </c>
      <c r="L98" s="123">
        <v>11.363193449999999</v>
      </c>
      <c r="M98" s="83"/>
      <c r="N98" s="109"/>
    </row>
    <row r="99" spans="1:14" s="82" customFormat="1" ht="15" customHeight="1">
      <c r="A99" s="143">
        <v>95</v>
      </c>
      <c r="B99" s="77" t="s">
        <v>54</v>
      </c>
      <c r="C99" s="145" t="s">
        <v>91</v>
      </c>
      <c r="D99" s="123">
        <v>100.795385593</v>
      </c>
      <c r="E99" s="123">
        <v>100.79538559299999</v>
      </c>
      <c r="F99" s="124">
        <f t="shared" si="3"/>
        <v>0</v>
      </c>
      <c r="G99" s="123">
        <v>100.79538559299999</v>
      </c>
      <c r="H99" s="123">
        <f t="shared" si="4"/>
        <v>10.610040203112</v>
      </c>
      <c r="I99" s="125">
        <f t="shared" si="5"/>
        <v>10.526315406891843</v>
      </c>
      <c r="J99" s="126"/>
      <c r="K99" s="123">
        <v>0</v>
      </c>
      <c r="L99" s="123">
        <v>10.610040203112</v>
      </c>
      <c r="M99" s="83"/>
      <c r="N99" s="109"/>
    </row>
    <row r="100" spans="1:14" s="82" customFormat="1" ht="15" customHeight="1">
      <c r="A100" s="143">
        <v>98</v>
      </c>
      <c r="B100" s="77" t="s">
        <v>54</v>
      </c>
      <c r="C100" s="145" t="s">
        <v>92</v>
      </c>
      <c r="D100" s="123">
        <v>45.523216846496126</v>
      </c>
      <c r="E100" s="123">
        <v>45.52321602544445</v>
      </c>
      <c r="F100" s="124">
        <f t="shared" si="3"/>
        <v>-1.8035888729173166E-06</v>
      </c>
      <c r="G100" s="123">
        <v>45.52321602544445</v>
      </c>
      <c r="H100" s="123">
        <f t="shared" si="4"/>
        <v>4.552321905754001</v>
      </c>
      <c r="I100" s="125">
        <f t="shared" si="5"/>
        <v>10.00000066605478</v>
      </c>
      <c r="J100" s="126"/>
      <c r="K100" s="123">
        <v>0</v>
      </c>
      <c r="L100" s="123">
        <v>4.552321905754001</v>
      </c>
      <c r="M100" s="83"/>
      <c r="N100" s="109"/>
    </row>
    <row r="101" spans="1:14" s="82" customFormat="1" ht="15" customHeight="1">
      <c r="A101" s="143">
        <v>99</v>
      </c>
      <c r="B101" s="77" t="s">
        <v>54</v>
      </c>
      <c r="C101" s="145" t="s">
        <v>327</v>
      </c>
      <c r="D101" s="123">
        <v>586.3457933813721</v>
      </c>
      <c r="E101" s="123">
        <v>586.3457932847778</v>
      </c>
      <c r="F101" s="124">
        <f t="shared" si="3"/>
        <v>-1.6473961750307353E-08</v>
      </c>
      <c r="G101" s="123">
        <v>586.3457932847778</v>
      </c>
      <c r="H101" s="123">
        <f t="shared" si="4"/>
        <v>87.95186922323899</v>
      </c>
      <c r="I101" s="125">
        <f t="shared" si="5"/>
        <v>15.000000039315081</v>
      </c>
      <c r="J101" s="126"/>
      <c r="K101" s="123">
        <v>0</v>
      </c>
      <c r="L101" s="123">
        <v>87.95186922323899</v>
      </c>
      <c r="M101" s="83"/>
      <c r="N101" s="109"/>
    </row>
    <row r="102" spans="1:14" s="86" customFormat="1" ht="15" customHeight="1">
      <c r="A102" s="143">
        <v>100</v>
      </c>
      <c r="B102" s="77" t="s">
        <v>93</v>
      </c>
      <c r="C102" s="145" t="s">
        <v>407</v>
      </c>
      <c r="D102" s="123">
        <v>1041.7123537586203</v>
      </c>
      <c r="E102" s="123">
        <v>1041.7123532515</v>
      </c>
      <c r="F102" s="124">
        <f t="shared" si="3"/>
        <v>-4.868142866598646E-08</v>
      </c>
      <c r="G102" s="123">
        <v>1041.7123532515</v>
      </c>
      <c r="H102" s="123">
        <f t="shared" si="4"/>
        <v>372.38070885311805</v>
      </c>
      <c r="I102" s="125">
        <f t="shared" si="5"/>
        <v>35.7469802187528</v>
      </c>
      <c r="J102" s="126"/>
      <c r="K102" s="123">
        <v>0</v>
      </c>
      <c r="L102" s="123">
        <v>372.38070885311805</v>
      </c>
      <c r="M102" s="55"/>
      <c r="N102" s="106"/>
    </row>
    <row r="103" spans="1:14" s="86" customFormat="1" ht="15" customHeight="1">
      <c r="A103" s="143">
        <v>101</v>
      </c>
      <c r="B103" s="77" t="s">
        <v>93</v>
      </c>
      <c r="C103" s="145" t="s">
        <v>328</v>
      </c>
      <c r="D103" s="123">
        <v>364.8215082676202</v>
      </c>
      <c r="E103" s="123">
        <v>364.8215077605</v>
      </c>
      <c r="F103" s="124">
        <f t="shared" si="3"/>
        <v>-1.3900501016905764E-07</v>
      </c>
      <c r="G103" s="123">
        <v>364.8215077605</v>
      </c>
      <c r="H103" s="123">
        <f t="shared" si="4"/>
        <v>138.05543076180106</v>
      </c>
      <c r="I103" s="125">
        <f t="shared" si="5"/>
        <v>37.84191113327464</v>
      </c>
      <c r="J103" s="126"/>
      <c r="K103" s="123">
        <v>0</v>
      </c>
      <c r="L103" s="123">
        <v>138.05543076180106</v>
      </c>
      <c r="M103" s="55"/>
      <c r="N103" s="106"/>
    </row>
    <row r="104" spans="1:18" s="86" customFormat="1" ht="15" customHeight="1">
      <c r="A104" s="143">
        <v>102</v>
      </c>
      <c r="B104" s="77" t="s">
        <v>93</v>
      </c>
      <c r="C104" s="145" t="s">
        <v>408</v>
      </c>
      <c r="D104" s="123">
        <v>252.37766500924806</v>
      </c>
      <c r="E104" s="123">
        <v>252.37766459872222</v>
      </c>
      <c r="F104" s="124">
        <f t="shared" si="3"/>
        <v>-1.626632979423448E-07</v>
      </c>
      <c r="G104" s="123">
        <v>252.37766459872222</v>
      </c>
      <c r="H104" s="123">
        <f t="shared" si="4"/>
        <v>63.721859950517995</v>
      </c>
      <c r="I104" s="125">
        <f t="shared" si="5"/>
        <v>25.248613046576473</v>
      </c>
      <c r="J104" s="126"/>
      <c r="K104" s="123">
        <v>0</v>
      </c>
      <c r="L104" s="123">
        <v>63.721859950517995</v>
      </c>
      <c r="M104" s="83"/>
      <c r="N104" s="109"/>
      <c r="O104" s="82"/>
      <c r="P104" s="82"/>
      <c r="Q104" s="82"/>
      <c r="R104" s="82"/>
    </row>
    <row r="105" spans="1:14" s="82" customFormat="1" ht="15" customHeight="1">
      <c r="A105" s="143">
        <v>103</v>
      </c>
      <c r="B105" s="77" t="s">
        <v>329</v>
      </c>
      <c r="C105" s="145" t="s">
        <v>330</v>
      </c>
      <c r="D105" s="123">
        <v>87.54502562524807</v>
      </c>
      <c r="E105" s="123">
        <v>87.54502521472222</v>
      </c>
      <c r="F105" s="124">
        <f t="shared" si="3"/>
        <v>-4.6893110550172423E-07</v>
      </c>
      <c r="G105" s="123">
        <v>87.54502521472222</v>
      </c>
      <c r="H105" s="123">
        <f t="shared" si="4"/>
        <v>9.215265709986001</v>
      </c>
      <c r="I105" s="125">
        <f t="shared" si="5"/>
        <v>10.526315672859381</v>
      </c>
      <c r="J105" s="126"/>
      <c r="K105" s="123">
        <v>0</v>
      </c>
      <c r="L105" s="123">
        <v>9.215265709986001</v>
      </c>
      <c r="M105" s="83"/>
      <c r="N105" s="109"/>
    </row>
    <row r="106" spans="1:14" s="82" customFormat="1" ht="15" customHeight="1">
      <c r="A106" s="143">
        <v>104</v>
      </c>
      <c r="B106" s="77" t="s">
        <v>93</v>
      </c>
      <c r="C106" s="145" t="s">
        <v>94</v>
      </c>
      <c r="D106" s="123">
        <v>2965.7084464</v>
      </c>
      <c r="E106" s="123">
        <v>2965.7084464</v>
      </c>
      <c r="F106" s="124">
        <f t="shared" si="3"/>
        <v>0</v>
      </c>
      <c r="G106" s="123">
        <v>2277.5599140004447</v>
      </c>
      <c r="H106" s="123">
        <f t="shared" si="4"/>
        <v>2277.5599140004447</v>
      </c>
      <c r="I106" s="125">
        <f t="shared" si="5"/>
        <v>76.79648742158449</v>
      </c>
      <c r="J106" s="126"/>
      <c r="K106" s="123">
        <v>1603.9181959344078</v>
      </c>
      <c r="L106" s="123">
        <v>673.6417180660369</v>
      </c>
      <c r="M106" s="83"/>
      <c r="N106" s="109"/>
    </row>
    <row r="107" spans="1:14" s="82" customFormat="1" ht="15" customHeight="1">
      <c r="A107" s="143">
        <v>105</v>
      </c>
      <c r="B107" s="77" t="s">
        <v>93</v>
      </c>
      <c r="C107" s="54" t="s">
        <v>95</v>
      </c>
      <c r="D107" s="123">
        <v>1327.466877238372</v>
      </c>
      <c r="E107" s="123">
        <v>1327.4668771417778</v>
      </c>
      <c r="F107" s="124">
        <f t="shared" si="3"/>
        <v>-7.276582891790895E-09</v>
      </c>
      <c r="G107" s="123">
        <v>1327.4668771417778</v>
      </c>
      <c r="H107" s="123">
        <f t="shared" si="4"/>
        <v>209.60003507315588</v>
      </c>
      <c r="I107" s="125">
        <f t="shared" si="5"/>
        <v>15.789473822838737</v>
      </c>
      <c r="J107" s="126"/>
      <c r="K107" s="123">
        <v>0</v>
      </c>
      <c r="L107" s="123">
        <v>209.60003507315588</v>
      </c>
      <c r="M107" s="83"/>
      <c r="N107" s="109"/>
    </row>
    <row r="108" spans="1:14" s="82" customFormat="1" ht="15" customHeight="1">
      <c r="A108" s="143">
        <v>106</v>
      </c>
      <c r="B108" s="77" t="s">
        <v>40</v>
      </c>
      <c r="C108" s="145" t="s">
        <v>96</v>
      </c>
      <c r="D108" s="123">
        <v>974.6867169620001</v>
      </c>
      <c r="E108" s="123">
        <v>974.6867169620001</v>
      </c>
      <c r="F108" s="124">
        <f t="shared" si="3"/>
        <v>0</v>
      </c>
      <c r="G108" s="123">
        <v>974.6867169620001</v>
      </c>
      <c r="H108" s="123">
        <f t="shared" si="4"/>
        <v>292.4060148269261</v>
      </c>
      <c r="I108" s="125">
        <f t="shared" si="5"/>
        <v>29.99999997315302</v>
      </c>
      <c r="J108" s="126"/>
      <c r="K108" s="123">
        <v>0</v>
      </c>
      <c r="L108" s="123">
        <v>292.4060148269261</v>
      </c>
      <c r="M108" s="83"/>
      <c r="N108" s="109"/>
    </row>
    <row r="109" spans="1:14" s="82" customFormat="1" ht="15" customHeight="1">
      <c r="A109" s="143">
        <v>107</v>
      </c>
      <c r="B109" s="77" t="s">
        <v>42</v>
      </c>
      <c r="C109" s="145" t="s">
        <v>97</v>
      </c>
      <c r="D109" s="123">
        <v>791.4425245456279</v>
      </c>
      <c r="E109" s="123">
        <v>791.4425246422222</v>
      </c>
      <c r="F109" s="124">
        <f t="shared" si="3"/>
        <v>1.2204864674458804E-08</v>
      </c>
      <c r="G109" s="123">
        <v>791.4425246422222</v>
      </c>
      <c r="H109" s="123">
        <f t="shared" si="4"/>
        <v>263.814174601068</v>
      </c>
      <c r="I109" s="125">
        <f t="shared" si="5"/>
        <v>33.33333329799624</v>
      </c>
      <c r="J109" s="126"/>
      <c r="K109" s="123">
        <v>0</v>
      </c>
      <c r="L109" s="123">
        <v>263.814174601068</v>
      </c>
      <c r="M109" s="83"/>
      <c r="N109" s="109"/>
    </row>
    <row r="110" spans="1:14" s="82" customFormat="1" ht="15" customHeight="1">
      <c r="A110" s="143">
        <v>108</v>
      </c>
      <c r="B110" s="77" t="s">
        <v>331</v>
      </c>
      <c r="C110" s="146" t="s">
        <v>136</v>
      </c>
      <c r="D110" s="123">
        <v>448.2679462017519</v>
      </c>
      <c r="E110" s="123">
        <v>448.26794661227774</v>
      </c>
      <c r="F110" s="124">
        <f t="shared" si="3"/>
        <v>9.158046054835722E-08</v>
      </c>
      <c r="G110" s="123">
        <v>448.26794661227774</v>
      </c>
      <c r="H110" s="123">
        <f t="shared" si="4"/>
        <v>84.96391482340296</v>
      </c>
      <c r="I110" s="125">
        <f t="shared" si="5"/>
        <v>18.95382336959532</v>
      </c>
      <c r="J110" s="126"/>
      <c r="K110" s="123">
        <v>0</v>
      </c>
      <c r="L110" s="123">
        <v>84.96391482340296</v>
      </c>
      <c r="M110" s="83"/>
      <c r="N110" s="109"/>
    </row>
    <row r="111" spans="1:14" s="82" customFormat="1" ht="15" customHeight="1">
      <c r="A111" s="143">
        <v>110</v>
      </c>
      <c r="B111" s="77" t="s">
        <v>79</v>
      </c>
      <c r="C111" s="145" t="s">
        <v>98</v>
      </c>
      <c r="D111" s="123">
        <v>68.70410511424807</v>
      </c>
      <c r="E111" s="123">
        <v>68.70410470372222</v>
      </c>
      <c r="F111" s="124">
        <f t="shared" si="3"/>
        <v>-5.975273893454869E-07</v>
      </c>
      <c r="G111" s="123">
        <v>68.70410470372222</v>
      </c>
      <c r="H111" s="123">
        <f t="shared" si="4"/>
        <v>18.582252621912005</v>
      </c>
      <c r="I111" s="125">
        <f t="shared" si="5"/>
        <v>27.046786654226302</v>
      </c>
      <c r="J111" s="126"/>
      <c r="K111" s="123">
        <v>0</v>
      </c>
      <c r="L111" s="123">
        <v>18.582252621912005</v>
      </c>
      <c r="M111" s="83"/>
      <c r="N111" s="109"/>
    </row>
    <row r="112" spans="1:14" s="82" customFormat="1" ht="15" customHeight="1">
      <c r="A112" s="143">
        <v>111</v>
      </c>
      <c r="B112" s="77" t="s">
        <v>332</v>
      </c>
      <c r="C112" s="145" t="s">
        <v>137</v>
      </c>
      <c r="D112" s="123">
        <v>411.79096992762794</v>
      </c>
      <c r="E112" s="123">
        <v>411.79097002422225</v>
      </c>
      <c r="F112" s="124">
        <f t="shared" si="3"/>
        <v>2.3457118913938757E-08</v>
      </c>
      <c r="G112" s="123">
        <v>411.79097002422225</v>
      </c>
      <c r="H112" s="123">
        <f t="shared" si="4"/>
        <v>247.07458226997704</v>
      </c>
      <c r="I112" s="125">
        <f t="shared" si="5"/>
        <v>60.00000006203236</v>
      </c>
      <c r="J112" s="126"/>
      <c r="K112" s="123">
        <v>0</v>
      </c>
      <c r="L112" s="123">
        <v>247.07458226997704</v>
      </c>
      <c r="M112" s="83"/>
      <c r="N112" s="109"/>
    </row>
    <row r="113" spans="1:18" s="82" customFormat="1" ht="15" customHeight="1">
      <c r="A113" s="143">
        <v>112</v>
      </c>
      <c r="B113" s="77" t="s">
        <v>332</v>
      </c>
      <c r="C113" s="145" t="s">
        <v>578</v>
      </c>
      <c r="D113" s="123">
        <v>179.11277883762017</v>
      </c>
      <c r="E113" s="123">
        <v>179.11277833050002</v>
      </c>
      <c r="F113" s="124">
        <f t="shared" si="3"/>
        <v>-2.8312896915849706E-07</v>
      </c>
      <c r="G113" s="123">
        <v>179.11277833050002</v>
      </c>
      <c r="H113" s="123">
        <f t="shared" si="4"/>
        <v>33.693889487551964</v>
      </c>
      <c r="I113" s="125">
        <f t="shared" si="5"/>
        <v>18.811549796508537</v>
      </c>
      <c r="J113" s="126"/>
      <c r="K113" s="123">
        <v>0</v>
      </c>
      <c r="L113" s="123">
        <v>33.693889487551964</v>
      </c>
      <c r="M113" s="83"/>
      <c r="N113" s="109"/>
      <c r="O113" s="86"/>
      <c r="P113" s="86"/>
      <c r="Q113" s="86"/>
      <c r="R113" s="86"/>
    </row>
    <row r="114" spans="1:18" s="86" customFormat="1" ht="15" customHeight="1">
      <c r="A114" s="143">
        <v>113</v>
      </c>
      <c r="B114" s="77" t="s">
        <v>332</v>
      </c>
      <c r="C114" s="145" t="s">
        <v>99</v>
      </c>
      <c r="D114" s="123">
        <v>469.0351798637519</v>
      </c>
      <c r="E114" s="123">
        <v>469.03518027427776</v>
      </c>
      <c r="F114" s="124">
        <f t="shared" si="3"/>
        <v>8.752559210734034E-08</v>
      </c>
      <c r="G114" s="123">
        <v>469.03518027427776</v>
      </c>
      <c r="H114" s="123">
        <f t="shared" si="4"/>
        <v>134.78366081645495</v>
      </c>
      <c r="I114" s="125">
        <f t="shared" si="5"/>
        <v>28.73636487941853</v>
      </c>
      <c r="J114" s="126"/>
      <c r="K114" s="123">
        <v>0</v>
      </c>
      <c r="L114" s="123">
        <v>134.78366081645495</v>
      </c>
      <c r="M114" s="83"/>
      <c r="N114" s="109"/>
      <c r="O114" s="82"/>
      <c r="P114" s="82"/>
      <c r="Q114" s="82"/>
      <c r="R114" s="82"/>
    </row>
    <row r="115" spans="1:14" s="82" customFormat="1" ht="15" customHeight="1">
      <c r="A115" s="143">
        <v>114</v>
      </c>
      <c r="B115" s="77" t="s">
        <v>79</v>
      </c>
      <c r="C115" s="145" t="s">
        <v>100</v>
      </c>
      <c r="D115" s="123">
        <v>399.707035</v>
      </c>
      <c r="E115" s="123">
        <v>399.707035</v>
      </c>
      <c r="F115" s="124">
        <f t="shared" si="3"/>
        <v>0</v>
      </c>
      <c r="G115" s="123">
        <v>399.707035</v>
      </c>
      <c r="H115" s="123">
        <f t="shared" si="4"/>
        <v>99.92675848832597</v>
      </c>
      <c r="I115" s="125">
        <f t="shared" si="5"/>
        <v>24.99999993453354</v>
      </c>
      <c r="J115" s="126"/>
      <c r="K115" s="123">
        <v>0</v>
      </c>
      <c r="L115" s="123">
        <v>99.92675848832597</v>
      </c>
      <c r="M115" s="83"/>
      <c r="N115" s="109"/>
    </row>
    <row r="116" spans="1:14" s="82" customFormat="1" ht="15" customHeight="1">
      <c r="A116" s="143">
        <v>117</v>
      </c>
      <c r="B116" s="77" t="s">
        <v>79</v>
      </c>
      <c r="C116" s="145" t="s">
        <v>409</v>
      </c>
      <c r="D116" s="123">
        <v>578.2995400000001</v>
      </c>
      <c r="E116" s="123">
        <v>578.29954</v>
      </c>
      <c r="F116" s="124">
        <f t="shared" si="3"/>
        <v>0</v>
      </c>
      <c r="G116" s="123">
        <v>578.29954</v>
      </c>
      <c r="H116" s="123">
        <f t="shared" si="4"/>
        <v>189.849651659738</v>
      </c>
      <c r="I116" s="125">
        <f t="shared" si="5"/>
        <v>32.82894737556561</v>
      </c>
      <c r="J116" s="126"/>
      <c r="K116" s="123">
        <v>0</v>
      </c>
      <c r="L116" s="123">
        <v>189.849651659738</v>
      </c>
      <c r="M116" s="83"/>
      <c r="N116" s="109"/>
    </row>
    <row r="117" spans="1:14" s="82" customFormat="1" ht="15" customHeight="1">
      <c r="A117" s="143">
        <v>118</v>
      </c>
      <c r="B117" s="77" t="s">
        <v>79</v>
      </c>
      <c r="C117" s="145" t="s">
        <v>101</v>
      </c>
      <c r="D117" s="123">
        <v>269.83737886662016</v>
      </c>
      <c r="E117" s="123">
        <v>269.8373783595</v>
      </c>
      <c r="F117" s="124">
        <f t="shared" si="3"/>
        <v>-1.879354698530733E-07</v>
      </c>
      <c r="G117" s="123">
        <v>269.8373783595</v>
      </c>
      <c r="H117" s="123">
        <f t="shared" si="4"/>
        <v>84.82132133393102</v>
      </c>
      <c r="I117" s="125">
        <f t="shared" si="5"/>
        <v>31.43423711333459</v>
      </c>
      <c r="J117" s="126"/>
      <c r="K117" s="123">
        <v>0</v>
      </c>
      <c r="L117" s="123">
        <v>84.82132133393102</v>
      </c>
      <c r="M117" s="83"/>
      <c r="N117" s="109"/>
    </row>
    <row r="118" spans="1:14" s="82" customFormat="1" ht="15" customHeight="1">
      <c r="A118" s="143">
        <v>122</v>
      </c>
      <c r="B118" s="77" t="s">
        <v>54</v>
      </c>
      <c r="C118" s="145" t="s">
        <v>333</v>
      </c>
      <c r="D118" s="123">
        <v>141.36507406412403</v>
      </c>
      <c r="E118" s="123">
        <v>141.36507437805557</v>
      </c>
      <c r="F118" s="124">
        <f t="shared" si="3"/>
        <v>2.2207149186215247E-07</v>
      </c>
      <c r="G118" s="123">
        <v>141.36507437805557</v>
      </c>
      <c r="H118" s="123">
        <f t="shared" si="4"/>
        <v>28.273013222496008</v>
      </c>
      <c r="I118" s="125">
        <f t="shared" si="5"/>
        <v>19.999998830605712</v>
      </c>
      <c r="J118" s="126"/>
      <c r="K118" s="123">
        <v>0</v>
      </c>
      <c r="L118" s="123">
        <v>28.273013222496008</v>
      </c>
      <c r="M118" s="83"/>
      <c r="N118" s="109"/>
    </row>
    <row r="119" spans="1:14" s="82" customFormat="1" ht="15" customHeight="1">
      <c r="A119" s="143">
        <v>123</v>
      </c>
      <c r="B119" s="77" t="s">
        <v>110</v>
      </c>
      <c r="C119" s="71" t="s">
        <v>102</v>
      </c>
      <c r="D119" s="123">
        <v>69.31977129575193</v>
      </c>
      <c r="E119" s="123">
        <v>69.31977170627778</v>
      </c>
      <c r="F119" s="124">
        <f t="shared" si="3"/>
        <v>5.92220430917223E-07</v>
      </c>
      <c r="G119" s="123">
        <v>69.31977170627778</v>
      </c>
      <c r="H119" s="123">
        <f t="shared" si="4"/>
        <v>16.297019823966</v>
      </c>
      <c r="I119" s="125">
        <f t="shared" si="5"/>
        <v>23.5099156024631</v>
      </c>
      <c r="J119" s="126"/>
      <c r="K119" s="123">
        <v>0</v>
      </c>
      <c r="L119" s="123">
        <v>16.297019823966</v>
      </c>
      <c r="M119" s="83"/>
      <c r="N119" s="109"/>
    </row>
    <row r="120" spans="1:14" s="82" customFormat="1" ht="15" customHeight="1">
      <c r="A120" s="143">
        <v>124</v>
      </c>
      <c r="B120" s="77" t="s">
        <v>110</v>
      </c>
      <c r="C120" s="145" t="s">
        <v>103</v>
      </c>
      <c r="D120" s="123">
        <v>703.937483316124</v>
      </c>
      <c r="E120" s="123">
        <v>703.9374836300556</v>
      </c>
      <c r="F120" s="124">
        <f t="shared" si="3"/>
        <v>4.459650426724693E-08</v>
      </c>
      <c r="G120" s="123">
        <v>703.9374836300556</v>
      </c>
      <c r="H120" s="123">
        <f t="shared" si="4"/>
        <v>251.54960737701202</v>
      </c>
      <c r="I120" s="125">
        <f t="shared" si="5"/>
        <v>35.734651617047625</v>
      </c>
      <c r="J120" s="126"/>
      <c r="K120" s="123">
        <v>0</v>
      </c>
      <c r="L120" s="123">
        <v>251.54960737701202</v>
      </c>
      <c r="M120" s="83"/>
      <c r="N120" s="109"/>
    </row>
    <row r="121" spans="1:14" s="86" customFormat="1" ht="15" customHeight="1">
      <c r="A121" s="143">
        <v>126</v>
      </c>
      <c r="B121" s="77" t="s">
        <v>93</v>
      </c>
      <c r="C121" s="145" t="s">
        <v>104</v>
      </c>
      <c r="D121" s="123">
        <v>1105.709505502</v>
      </c>
      <c r="E121" s="123">
        <v>1105.709505502</v>
      </c>
      <c r="F121" s="124">
        <f t="shared" si="3"/>
        <v>0</v>
      </c>
      <c r="G121" s="123">
        <v>1105.709505502</v>
      </c>
      <c r="H121" s="123">
        <f t="shared" si="4"/>
        <v>356.13310446317104</v>
      </c>
      <c r="I121" s="125">
        <f t="shared" si="5"/>
        <v>32.20855954399018</v>
      </c>
      <c r="J121" s="126"/>
      <c r="K121" s="123">
        <v>0</v>
      </c>
      <c r="L121" s="123">
        <v>356.13310446317104</v>
      </c>
      <c r="M121" s="55"/>
      <c r="N121" s="106"/>
    </row>
    <row r="122" spans="1:14" s="86" customFormat="1" ht="15" customHeight="1">
      <c r="A122" s="143">
        <v>127</v>
      </c>
      <c r="B122" s="77" t="s">
        <v>329</v>
      </c>
      <c r="C122" s="145" t="s">
        <v>105</v>
      </c>
      <c r="D122" s="123">
        <v>932.293082614372</v>
      </c>
      <c r="E122" s="123">
        <v>932.2930825177777</v>
      </c>
      <c r="F122" s="124">
        <f t="shared" si="3"/>
        <v>-1.0360935220887768E-08</v>
      </c>
      <c r="G122" s="123">
        <v>932.2930825177777</v>
      </c>
      <c r="H122" s="123">
        <f t="shared" si="4"/>
        <v>358.8849671599432</v>
      </c>
      <c r="I122" s="125">
        <f t="shared" si="5"/>
        <v>38.49486539047657</v>
      </c>
      <c r="J122" s="126"/>
      <c r="K122" s="123">
        <v>0</v>
      </c>
      <c r="L122" s="123">
        <v>358.8849671599432</v>
      </c>
      <c r="M122" s="83"/>
      <c r="N122" s="109"/>
    </row>
    <row r="123" spans="1:14" s="86" customFormat="1" ht="15" customHeight="1">
      <c r="A123" s="143">
        <v>128</v>
      </c>
      <c r="B123" s="77" t="s">
        <v>93</v>
      </c>
      <c r="C123" s="145" t="s">
        <v>334</v>
      </c>
      <c r="D123" s="123">
        <v>1527.5481424</v>
      </c>
      <c r="E123" s="123">
        <v>1527.5481424000002</v>
      </c>
      <c r="F123" s="124">
        <f t="shared" si="3"/>
        <v>0</v>
      </c>
      <c r="G123" s="123">
        <v>869.4275135205556</v>
      </c>
      <c r="H123" s="123">
        <f t="shared" si="4"/>
        <v>869.4275135205557</v>
      </c>
      <c r="I123" s="125">
        <f t="shared" si="5"/>
        <v>56.916537645390264</v>
      </c>
      <c r="J123" s="126"/>
      <c r="K123" s="123">
        <v>583.2127306543335</v>
      </c>
      <c r="L123" s="123">
        <v>286.21478286622215</v>
      </c>
      <c r="M123" s="83"/>
      <c r="N123" s="109"/>
    </row>
    <row r="124" spans="1:18" s="86" customFormat="1" ht="15" customHeight="1">
      <c r="A124" s="143">
        <v>130</v>
      </c>
      <c r="B124" s="77" t="s">
        <v>93</v>
      </c>
      <c r="C124" s="145" t="s">
        <v>335</v>
      </c>
      <c r="D124" s="123">
        <v>1200.557250008504</v>
      </c>
      <c r="E124" s="123">
        <v>1200.3525428440003</v>
      </c>
      <c r="F124" s="124">
        <f t="shared" si="3"/>
        <v>-0.017051012311355862</v>
      </c>
      <c r="G124" s="123">
        <v>1200.5572508295556</v>
      </c>
      <c r="H124" s="123">
        <f t="shared" si="4"/>
        <v>511.5390147984897</v>
      </c>
      <c r="I124" s="125">
        <f t="shared" si="5"/>
        <v>42.6157313406025</v>
      </c>
      <c r="J124" s="126"/>
      <c r="K124" s="123">
        <v>0</v>
      </c>
      <c r="L124" s="123">
        <v>511.5390147984897</v>
      </c>
      <c r="M124" s="83"/>
      <c r="N124" s="109"/>
      <c r="O124" s="82"/>
      <c r="P124" s="82"/>
      <c r="Q124" s="82"/>
      <c r="R124" s="82"/>
    </row>
    <row r="125" spans="1:14" s="82" customFormat="1" ht="15" customHeight="1">
      <c r="A125" s="143">
        <v>132</v>
      </c>
      <c r="B125" s="77" t="s">
        <v>336</v>
      </c>
      <c r="C125" s="145" t="s">
        <v>107</v>
      </c>
      <c r="D125" s="123">
        <v>1428.3213616</v>
      </c>
      <c r="E125" s="123">
        <v>1428.3213616</v>
      </c>
      <c r="F125" s="124">
        <f t="shared" si="3"/>
        <v>0</v>
      </c>
      <c r="G125" s="123">
        <v>1428.3213616</v>
      </c>
      <c r="H125" s="123">
        <f t="shared" si="4"/>
        <v>809.38210403442</v>
      </c>
      <c r="I125" s="125">
        <f t="shared" si="5"/>
        <v>56.66666660559871</v>
      </c>
      <c r="J125" s="126"/>
      <c r="K125" s="123">
        <v>0</v>
      </c>
      <c r="L125" s="123">
        <v>809.38210403442</v>
      </c>
      <c r="M125" s="83"/>
      <c r="N125" s="109"/>
    </row>
    <row r="126" spans="1:14" s="82" customFormat="1" ht="15" customHeight="1">
      <c r="A126" s="147">
        <v>136</v>
      </c>
      <c r="B126" s="160" t="s">
        <v>331</v>
      </c>
      <c r="C126" s="148" t="s">
        <v>108</v>
      </c>
      <c r="D126" s="132">
        <v>88.99155949724806</v>
      </c>
      <c r="E126" s="132">
        <v>88.99155908672223</v>
      </c>
      <c r="F126" s="133">
        <f t="shared" si="3"/>
        <v>-4.6130872988214833E-07</v>
      </c>
      <c r="G126" s="132">
        <v>88.99155908672223</v>
      </c>
      <c r="H126" s="132">
        <f t="shared" si="4"/>
        <v>22.247890608622</v>
      </c>
      <c r="I126" s="134">
        <f t="shared" si="5"/>
        <v>25.000000940472837</v>
      </c>
      <c r="J126" s="135"/>
      <c r="K126" s="132">
        <v>0</v>
      </c>
      <c r="L126" s="132">
        <v>22.247890608622</v>
      </c>
      <c r="M126" s="83"/>
      <c r="N126" s="109"/>
    </row>
    <row r="127" spans="1:14" s="82" customFormat="1" ht="15" customHeight="1">
      <c r="A127" s="149">
        <v>138</v>
      </c>
      <c r="B127" s="164" t="s">
        <v>54</v>
      </c>
      <c r="C127" s="150" t="s">
        <v>337</v>
      </c>
      <c r="D127" s="138">
        <v>117.19920530499999</v>
      </c>
      <c r="E127" s="138">
        <v>117.19920530499999</v>
      </c>
      <c r="F127" s="139">
        <f t="shared" si="3"/>
        <v>0</v>
      </c>
      <c r="G127" s="138">
        <v>117.19920530499999</v>
      </c>
      <c r="H127" s="138">
        <f t="shared" si="4"/>
        <v>35.159761722337024</v>
      </c>
      <c r="I127" s="140">
        <f t="shared" si="5"/>
        <v>30.000000111636442</v>
      </c>
      <c r="J127" s="141"/>
      <c r="K127" s="138">
        <v>0</v>
      </c>
      <c r="L127" s="138">
        <v>35.159761722337024</v>
      </c>
      <c r="M127" s="83"/>
      <c r="N127" s="109"/>
    </row>
    <row r="128" spans="1:14" s="82" customFormat="1" ht="15" customHeight="1">
      <c r="A128" s="143">
        <v>139</v>
      </c>
      <c r="B128" s="77" t="s">
        <v>54</v>
      </c>
      <c r="C128" s="145" t="s">
        <v>109</v>
      </c>
      <c r="D128" s="123">
        <v>210.27375550587598</v>
      </c>
      <c r="E128" s="123">
        <v>210.27375519194445</v>
      </c>
      <c r="F128" s="124">
        <f t="shared" si="3"/>
        <v>-1.492965822080805E-07</v>
      </c>
      <c r="G128" s="123">
        <v>156.62796845194444</v>
      </c>
      <c r="H128" s="123">
        <f t="shared" si="4"/>
        <v>156.62796845194444</v>
      </c>
      <c r="I128" s="125">
        <f t="shared" si="5"/>
        <v>74.48764507437913</v>
      </c>
      <c r="J128" s="126"/>
      <c r="K128" s="123">
        <v>78.15073633832846</v>
      </c>
      <c r="L128" s="123">
        <v>78.47723211361598</v>
      </c>
      <c r="M128" s="83"/>
      <c r="N128" s="109"/>
    </row>
    <row r="129" spans="1:14" s="82" customFormat="1" ht="15" customHeight="1">
      <c r="A129" s="53">
        <v>140</v>
      </c>
      <c r="B129" s="58" t="s">
        <v>54</v>
      </c>
      <c r="C129" s="151" t="s">
        <v>111</v>
      </c>
      <c r="D129" s="123">
        <v>408.007582768876</v>
      </c>
      <c r="E129" s="123">
        <v>408.01634853394444</v>
      </c>
      <c r="F129" s="124">
        <f t="shared" si="3"/>
        <v>0.002148431901431991</v>
      </c>
      <c r="G129" s="123">
        <v>171.09670893394446</v>
      </c>
      <c r="H129" s="123">
        <f t="shared" si="4"/>
        <v>171.09670893394446</v>
      </c>
      <c r="I129" s="125">
        <f t="shared" si="5"/>
        <v>41.93378759177594</v>
      </c>
      <c r="J129" s="126"/>
      <c r="K129" s="123">
        <v>50.934713894340454</v>
      </c>
      <c r="L129" s="123">
        <v>120.16199503960401</v>
      </c>
      <c r="M129" s="83"/>
      <c r="N129" s="109"/>
    </row>
    <row r="130" spans="1:14" s="82" customFormat="1" ht="15" customHeight="1">
      <c r="A130" s="143">
        <v>141</v>
      </c>
      <c r="B130" s="77" t="s">
        <v>54</v>
      </c>
      <c r="C130" s="145" t="s">
        <v>112</v>
      </c>
      <c r="D130" s="123">
        <v>152.092504160876</v>
      </c>
      <c r="E130" s="123">
        <v>152.09250384694445</v>
      </c>
      <c r="F130" s="124">
        <f t="shared" si="3"/>
        <v>-2.0640828779505682E-07</v>
      </c>
      <c r="G130" s="123">
        <v>152.09250384694445</v>
      </c>
      <c r="H130" s="123">
        <f t="shared" si="4"/>
        <v>60.83700903179198</v>
      </c>
      <c r="I130" s="125">
        <f t="shared" si="5"/>
        <v>40.00000492661637</v>
      </c>
      <c r="J130" s="126"/>
      <c r="K130" s="123">
        <v>0</v>
      </c>
      <c r="L130" s="123">
        <v>60.83700903179198</v>
      </c>
      <c r="M130" s="83"/>
      <c r="N130" s="109"/>
    </row>
    <row r="131" spans="1:14" s="82" customFormat="1" ht="15" customHeight="1">
      <c r="A131" s="143">
        <v>142</v>
      </c>
      <c r="B131" s="77" t="s">
        <v>93</v>
      </c>
      <c r="C131" s="145" t="s">
        <v>338</v>
      </c>
      <c r="D131" s="123">
        <v>1088.2759986</v>
      </c>
      <c r="E131" s="123">
        <v>1081.4247055959447</v>
      </c>
      <c r="F131" s="124">
        <f t="shared" si="3"/>
        <v>-0.6295547281084168</v>
      </c>
      <c r="G131" s="123">
        <v>545.3775095792223</v>
      </c>
      <c r="H131" s="123">
        <f t="shared" si="4"/>
        <v>545.3775095792223</v>
      </c>
      <c r="I131" s="125">
        <f t="shared" si="5"/>
        <v>50.431389883836545</v>
      </c>
      <c r="J131" s="126"/>
      <c r="K131" s="123">
        <v>296.0990671442423</v>
      </c>
      <c r="L131" s="123">
        <v>249.27844243497998</v>
      </c>
      <c r="M131" s="83"/>
      <c r="N131" s="109"/>
    </row>
    <row r="132" spans="1:14" s="82" customFormat="1" ht="15" customHeight="1">
      <c r="A132" s="143">
        <v>143</v>
      </c>
      <c r="B132" s="77" t="s">
        <v>93</v>
      </c>
      <c r="C132" s="145" t="s">
        <v>113</v>
      </c>
      <c r="D132" s="123">
        <v>1053.737372480876</v>
      </c>
      <c r="E132" s="123">
        <v>1053.7373721669446</v>
      </c>
      <c r="F132" s="124">
        <f t="shared" si="3"/>
        <v>-2.9792190048283373E-08</v>
      </c>
      <c r="G132" s="123">
        <v>1053.7373721669446</v>
      </c>
      <c r="H132" s="123">
        <f t="shared" si="4"/>
        <v>404.34311888399105</v>
      </c>
      <c r="I132" s="125">
        <f t="shared" si="5"/>
        <v>38.37228607091014</v>
      </c>
      <c r="J132" s="126"/>
      <c r="K132" s="123">
        <v>0</v>
      </c>
      <c r="L132" s="123">
        <v>404.34311888399105</v>
      </c>
      <c r="M132" s="83"/>
      <c r="N132" s="109"/>
    </row>
    <row r="133" spans="1:14" s="86" customFormat="1" ht="15" customHeight="1">
      <c r="A133" s="143">
        <v>144</v>
      </c>
      <c r="B133" s="77" t="s">
        <v>93</v>
      </c>
      <c r="C133" s="145" t="s">
        <v>138</v>
      </c>
      <c r="D133" s="123">
        <v>723.6317754816201</v>
      </c>
      <c r="E133" s="123">
        <v>723.6317749745001</v>
      </c>
      <c r="F133" s="124">
        <f t="shared" si="3"/>
        <v>-7.007983526818862E-08</v>
      </c>
      <c r="G133" s="123">
        <v>723.6317749745001</v>
      </c>
      <c r="H133" s="123">
        <f t="shared" si="4"/>
        <v>226.91669733812103</v>
      </c>
      <c r="I133" s="125">
        <f t="shared" si="5"/>
        <v>31.35803390420733</v>
      </c>
      <c r="J133" s="126"/>
      <c r="K133" s="123">
        <v>0</v>
      </c>
      <c r="L133" s="123">
        <v>226.91669733812103</v>
      </c>
      <c r="M133" s="55"/>
      <c r="N133" s="106"/>
    </row>
    <row r="134" spans="1:14" s="82" customFormat="1" ht="15" customHeight="1">
      <c r="A134" s="143">
        <v>146</v>
      </c>
      <c r="B134" s="77" t="s">
        <v>63</v>
      </c>
      <c r="C134" s="145" t="s">
        <v>543</v>
      </c>
      <c r="D134" s="123">
        <v>16354.625</v>
      </c>
      <c r="E134" s="123">
        <v>16354.625</v>
      </c>
      <c r="F134" s="124">
        <f t="shared" si="3"/>
        <v>0</v>
      </c>
      <c r="G134" s="123">
        <v>16354.625</v>
      </c>
      <c r="H134" s="123">
        <f t="shared" si="4"/>
        <v>16354.625</v>
      </c>
      <c r="I134" s="125">
        <f t="shared" si="5"/>
        <v>100</v>
      </c>
      <c r="J134" s="126"/>
      <c r="K134" s="123">
        <v>1478.1231249632615</v>
      </c>
      <c r="L134" s="123">
        <v>14876.501875036738</v>
      </c>
      <c r="M134" s="83"/>
      <c r="N134" s="109"/>
    </row>
    <row r="135" spans="1:18" s="82" customFormat="1" ht="15" customHeight="1">
      <c r="A135" s="143">
        <v>147</v>
      </c>
      <c r="B135" s="77" t="s">
        <v>114</v>
      </c>
      <c r="C135" s="145" t="s">
        <v>339</v>
      </c>
      <c r="D135" s="123">
        <v>2280.48891</v>
      </c>
      <c r="E135" s="123">
        <v>2280.48891</v>
      </c>
      <c r="F135" s="124">
        <f t="shared" si="3"/>
        <v>0</v>
      </c>
      <c r="G135" s="123">
        <v>2280.48891</v>
      </c>
      <c r="H135" s="123">
        <f t="shared" si="4"/>
        <v>1254.2689005000002</v>
      </c>
      <c r="I135" s="125">
        <f t="shared" si="5"/>
        <v>55.00000000000001</v>
      </c>
      <c r="J135" s="126"/>
      <c r="K135" s="123">
        <v>0</v>
      </c>
      <c r="L135" s="123">
        <v>1254.2689005000002</v>
      </c>
      <c r="M135" s="55"/>
      <c r="N135" s="106"/>
      <c r="O135" s="86"/>
      <c r="P135" s="86"/>
      <c r="Q135" s="86"/>
      <c r="R135" s="86"/>
    </row>
    <row r="136" spans="1:14" s="86" customFormat="1" ht="15" customHeight="1">
      <c r="A136" s="143">
        <v>148</v>
      </c>
      <c r="B136" s="77" t="s">
        <v>115</v>
      </c>
      <c r="C136" s="146" t="s">
        <v>116</v>
      </c>
      <c r="D136" s="123">
        <v>361.4142115582481</v>
      </c>
      <c r="E136" s="123">
        <v>361.41421114772226</v>
      </c>
      <c r="F136" s="124">
        <f t="shared" si="3"/>
        <v>-1.1358874019151699E-07</v>
      </c>
      <c r="G136" s="123">
        <v>361.41421114772226</v>
      </c>
      <c r="H136" s="123">
        <f t="shared" si="4"/>
        <v>106.43040578520707</v>
      </c>
      <c r="I136" s="125">
        <f t="shared" si="5"/>
        <v>29.448317886344917</v>
      </c>
      <c r="J136" s="126"/>
      <c r="K136" s="123">
        <v>0</v>
      </c>
      <c r="L136" s="123">
        <v>106.43040578520707</v>
      </c>
      <c r="M136" s="55"/>
      <c r="N136" s="106"/>
    </row>
    <row r="137" spans="1:18" s="86" customFormat="1" ht="15" customHeight="1">
      <c r="A137" s="143">
        <v>149</v>
      </c>
      <c r="B137" s="77" t="s">
        <v>115</v>
      </c>
      <c r="C137" s="145" t="s">
        <v>340</v>
      </c>
      <c r="D137" s="123">
        <v>585.786922628752</v>
      </c>
      <c r="E137" s="123">
        <v>585.7869230392778</v>
      </c>
      <c r="F137" s="124">
        <f t="shared" si="3"/>
        <v>7.008107161254884E-08</v>
      </c>
      <c r="G137" s="123">
        <v>585.7869230392778</v>
      </c>
      <c r="H137" s="123">
        <f t="shared" si="4"/>
        <v>184.98534474069993</v>
      </c>
      <c r="I137" s="125">
        <f t="shared" si="5"/>
        <v>31.578947474779394</v>
      </c>
      <c r="J137" s="126"/>
      <c r="K137" s="123">
        <v>0</v>
      </c>
      <c r="L137" s="123">
        <v>184.98534474069993</v>
      </c>
      <c r="M137" s="83"/>
      <c r="N137" s="109"/>
      <c r="O137" s="82"/>
      <c r="P137" s="82"/>
      <c r="Q137" s="82"/>
      <c r="R137" s="82"/>
    </row>
    <row r="138" spans="1:14" s="82" customFormat="1" ht="15" customHeight="1">
      <c r="A138" s="143">
        <v>150</v>
      </c>
      <c r="B138" s="77" t="s">
        <v>115</v>
      </c>
      <c r="C138" s="145" t="s">
        <v>341</v>
      </c>
      <c r="D138" s="123">
        <v>620.2633879877519</v>
      </c>
      <c r="E138" s="123">
        <v>620.2633883982778</v>
      </c>
      <c r="F138" s="124">
        <f t="shared" si="3"/>
        <v>6.618574843741953E-08</v>
      </c>
      <c r="G138" s="123">
        <v>620.2633883982778</v>
      </c>
      <c r="H138" s="123">
        <f t="shared" si="4"/>
        <v>225.60182814098292</v>
      </c>
      <c r="I138" s="125">
        <f t="shared" si="5"/>
        <v>36.371940108146696</v>
      </c>
      <c r="J138" s="126"/>
      <c r="K138" s="123">
        <v>0</v>
      </c>
      <c r="L138" s="123">
        <v>225.60182814098292</v>
      </c>
      <c r="M138" s="83"/>
      <c r="N138" s="109"/>
    </row>
    <row r="139" spans="1:14" s="82" customFormat="1" ht="15" customHeight="1">
      <c r="A139" s="143">
        <v>151</v>
      </c>
      <c r="B139" s="77" t="s">
        <v>54</v>
      </c>
      <c r="C139" s="145" t="s">
        <v>544</v>
      </c>
      <c r="D139" s="123">
        <v>292.046880505876</v>
      </c>
      <c r="E139" s="123">
        <v>292.04688019194447</v>
      </c>
      <c r="F139" s="124">
        <f t="shared" si="3"/>
        <v>-1.0749354828476498E-07</v>
      </c>
      <c r="G139" s="123">
        <v>292.04688019194447</v>
      </c>
      <c r="H139" s="123">
        <f t="shared" si="4"/>
        <v>292.04688019194447</v>
      </c>
      <c r="I139" s="125">
        <f t="shared" si="5"/>
        <v>100</v>
      </c>
      <c r="J139" s="126"/>
      <c r="K139" s="123">
        <v>126.33223156407341</v>
      </c>
      <c r="L139" s="123">
        <v>165.71464862787104</v>
      </c>
      <c r="M139" s="83"/>
      <c r="N139" s="109"/>
    </row>
    <row r="140" spans="1:14" s="82" customFormat="1" ht="15" customHeight="1">
      <c r="A140" s="143">
        <v>152</v>
      </c>
      <c r="B140" s="77" t="s">
        <v>54</v>
      </c>
      <c r="C140" s="145" t="s">
        <v>117</v>
      </c>
      <c r="D140" s="123">
        <v>794.062182515</v>
      </c>
      <c r="E140" s="123">
        <v>794.062182515</v>
      </c>
      <c r="F140" s="124">
        <f t="shared" si="3"/>
        <v>0</v>
      </c>
      <c r="G140" s="123">
        <v>794.062182515</v>
      </c>
      <c r="H140" s="123">
        <f t="shared" si="4"/>
        <v>467.32496136074724</v>
      </c>
      <c r="I140" s="125">
        <f t="shared" si="5"/>
        <v>58.85243897154356</v>
      </c>
      <c r="J140" s="126"/>
      <c r="K140" s="123">
        <v>0</v>
      </c>
      <c r="L140" s="123">
        <v>467.32496136074724</v>
      </c>
      <c r="M140" s="83"/>
      <c r="N140" s="109"/>
    </row>
    <row r="141" spans="1:14" s="82" customFormat="1" ht="15" customHeight="1">
      <c r="A141" s="143">
        <v>156</v>
      </c>
      <c r="B141" s="77" t="s">
        <v>79</v>
      </c>
      <c r="C141" s="145" t="s">
        <v>118</v>
      </c>
      <c r="D141" s="123">
        <v>221.1017992556279</v>
      </c>
      <c r="E141" s="123">
        <v>221.10179935222223</v>
      </c>
      <c r="F141" s="124">
        <f aca="true" t="shared" si="6" ref="F141:F205">E141/D141*100-100</f>
        <v>4.368772010820976E-08</v>
      </c>
      <c r="G141" s="123">
        <v>221.10179935222223</v>
      </c>
      <c r="H141" s="123">
        <f aca="true" t="shared" si="7" ref="H141:H205">K141+L141</f>
        <v>123.00892455476102</v>
      </c>
      <c r="I141" s="125">
        <f aca="true" t="shared" si="8" ref="I141:I204">+H141/E141*100</f>
        <v>55.63451989768924</v>
      </c>
      <c r="J141" s="126"/>
      <c r="K141" s="123">
        <v>0</v>
      </c>
      <c r="L141" s="123">
        <v>123.00892455476102</v>
      </c>
      <c r="M141" s="83"/>
      <c r="N141" s="109"/>
    </row>
    <row r="142" spans="1:14" s="82" customFormat="1" ht="15" customHeight="1">
      <c r="A142" s="143">
        <v>157</v>
      </c>
      <c r="B142" s="77" t="s">
        <v>79</v>
      </c>
      <c r="C142" s="145" t="s">
        <v>139</v>
      </c>
      <c r="D142" s="123">
        <v>1990.8724312358759</v>
      </c>
      <c r="E142" s="123">
        <v>1990.8724309219447</v>
      </c>
      <c r="F142" s="124">
        <f t="shared" si="6"/>
        <v>-1.576852071139001E-08</v>
      </c>
      <c r="G142" s="123">
        <v>1990.8724309219447</v>
      </c>
      <c r="H142" s="123">
        <f t="shared" si="7"/>
        <v>1257.9079228391481</v>
      </c>
      <c r="I142" s="125">
        <f t="shared" si="8"/>
        <v>63.183753177828116</v>
      </c>
      <c r="J142" s="126"/>
      <c r="K142" s="123">
        <v>0</v>
      </c>
      <c r="L142" s="123">
        <v>1257.9079228391481</v>
      </c>
      <c r="M142" s="83"/>
      <c r="N142" s="109"/>
    </row>
    <row r="143" spans="1:14" s="82" customFormat="1" ht="15" customHeight="1">
      <c r="A143" s="143">
        <v>158</v>
      </c>
      <c r="B143" s="77" t="s">
        <v>79</v>
      </c>
      <c r="C143" s="145" t="s">
        <v>342</v>
      </c>
      <c r="D143" s="123">
        <v>172.5085845</v>
      </c>
      <c r="E143" s="123">
        <v>172.5085845</v>
      </c>
      <c r="F143" s="124">
        <f t="shared" si="6"/>
        <v>0</v>
      </c>
      <c r="G143" s="123">
        <v>172.5085845</v>
      </c>
      <c r="H143" s="123">
        <f t="shared" si="7"/>
        <v>43.12714612500001</v>
      </c>
      <c r="I143" s="125">
        <f t="shared" si="8"/>
        <v>25.000000000000007</v>
      </c>
      <c r="J143" s="126"/>
      <c r="K143" s="123">
        <v>0</v>
      </c>
      <c r="L143" s="123">
        <v>43.12714612500001</v>
      </c>
      <c r="M143" s="83"/>
      <c r="N143" s="109"/>
    </row>
    <row r="144" spans="1:18" s="82" customFormat="1" ht="15" customHeight="1">
      <c r="A144" s="143">
        <v>159</v>
      </c>
      <c r="B144" s="77" t="s">
        <v>79</v>
      </c>
      <c r="C144" s="145" t="s">
        <v>119</v>
      </c>
      <c r="D144" s="123">
        <v>58.82759931012403</v>
      </c>
      <c r="E144" s="123">
        <v>58.82759962405555</v>
      </c>
      <c r="F144" s="124">
        <f t="shared" si="6"/>
        <v>5.336466557537278E-07</v>
      </c>
      <c r="G144" s="123">
        <v>58.82759962405555</v>
      </c>
      <c r="H144" s="123">
        <f t="shared" si="7"/>
        <v>16.340998588123988</v>
      </c>
      <c r="I144" s="125">
        <f t="shared" si="8"/>
        <v>27.77777555527166</v>
      </c>
      <c r="J144" s="126"/>
      <c r="K144" s="123">
        <v>0</v>
      </c>
      <c r="L144" s="123">
        <v>16.340998588123988</v>
      </c>
      <c r="M144" s="83"/>
      <c r="N144" s="109"/>
      <c r="O144" s="86"/>
      <c r="P144" s="86"/>
      <c r="Q144" s="86"/>
      <c r="R144" s="86"/>
    </row>
    <row r="145" spans="1:18" s="86" customFormat="1" ht="15" customHeight="1">
      <c r="A145" s="143">
        <v>160</v>
      </c>
      <c r="B145" s="77" t="s">
        <v>79</v>
      </c>
      <c r="C145" s="145" t="s">
        <v>410</v>
      </c>
      <c r="D145" s="123">
        <v>14.1958145</v>
      </c>
      <c r="E145" s="123">
        <v>14.1958145</v>
      </c>
      <c r="F145" s="124">
        <f t="shared" si="6"/>
        <v>0</v>
      </c>
      <c r="G145" s="123">
        <v>14.1958145</v>
      </c>
      <c r="H145" s="123">
        <f t="shared" si="7"/>
        <v>3.9432801192120004</v>
      </c>
      <c r="I145" s="125">
        <f t="shared" si="8"/>
        <v>27.777765898617517</v>
      </c>
      <c r="J145" s="126"/>
      <c r="K145" s="123">
        <v>0</v>
      </c>
      <c r="L145" s="123">
        <v>3.9432801192120004</v>
      </c>
      <c r="M145" s="83"/>
      <c r="N145" s="109"/>
      <c r="O145" s="82"/>
      <c r="P145" s="82"/>
      <c r="Q145" s="82"/>
      <c r="R145" s="82"/>
    </row>
    <row r="146" spans="1:14" s="82" customFormat="1" ht="15" customHeight="1">
      <c r="A146" s="143">
        <v>161</v>
      </c>
      <c r="B146" s="77" t="s">
        <v>332</v>
      </c>
      <c r="C146" s="145" t="s">
        <v>120</v>
      </c>
      <c r="D146" s="123">
        <v>55.27863249999999</v>
      </c>
      <c r="E146" s="123">
        <v>55.27863249999999</v>
      </c>
      <c r="F146" s="124">
        <f t="shared" si="6"/>
        <v>0</v>
      </c>
      <c r="G146" s="123">
        <v>55.27863249999999</v>
      </c>
      <c r="H146" s="123">
        <f t="shared" si="7"/>
        <v>20.729487187499995</v>
      </c>
      <c r="I146" s="125">
        <f t="shared" si="8"/>
        <v>37.49999999999999</v>
      </c>
      <c r="J146" s="126"/>
      <c r="K146" s="123">
        <v>0</v>
      </c>
      <c r="L146" s="123">
        <v>20.729487187499995</v>
      </c>
      <c r="M146" s="83"/>
      <c r="N146" s="109"/>
    </row>
    <row r="147" spans="1:14" s="82" customFormat="1" ht="15" customHeight="1">
      <c r="A147" s="143">
        <v>162</v>
      </c>
      <c r="B147" s="77" t="s">
        <v>79</v>
      </c>
      <c r="C147" s="145" t="s">
        <v>182</v>
      </c>
      <c r="D147" s="123">
        <v>24.79338938137209</v>
      </c>
      <c r="E147" s="123">
        <v>24.793389284777778</v>
      </c>
      <c r="F147" s="124">
        <f t="shared" si="6"/>
        <v>-3.8959704795615835E-07</v>
      </c>
      <c r="G147" s="123">
        <v>24.793389284777778</v>
      </c>
      <c r="H147" s="123">
        <f t="shared" si="7"/>
        <v>11.157124651652</v>
      </c>
      <c r="I147" s="125">
        <f t="shared" si="8"/>
        <v>45.000401209777564</v>
      </c>
      <c r="J147" s="126"/>
      <c r="K147" s="123">
        <v>0</v>
      </c>
      <c r="L147" s="123">
        <v>11.157124651652</v>
      </c>
      <c r="M147" s="83"/>
      <c r="N147" s="109"/>
    </row>
    <row r="148" spans="1:14" s="82" customFormat="1" ht="15" customHeight="1">
      <c r="A148" s="143">
        <v>163</v>
      </c>
      <c r="B148" s="77" t="s">
        <v>54</v>
      </c>
      <c r="C148" s="146" t="s">
        <v>411</v>
      </c>
      <c r="D148" s="123">
        <v>204.66941853649612</v>
      </c>
      <c r="E148" s="123">
        <v>204.66941771544444</v>
      </c>
      <c r="F148" s="124">
        <f t="shared" si="6"/>
        <v>-4.011599230580032E-07</v>
      </c>
      <c r="G148" s="123">
        <v>204.66941771544444</v>
      </c>
      <c r="H148" s="123">
        <f t="shared" si="7"/>
        <v>53.860372372863004</v>
      </c>
      <c r="I148" s="125">
        <f t="shared" si="8"/>
        <v>26.315789126710687</v>
      </c>
      <c r="J148" s="126"/>
      <c r="K148" s="123">
        <v>0</v>
      </c>
      <c r="L148" s="123">
        <v>53.860372372863004</v>
      </c>
      <c r="M148" s="83"/>
      <c r="N148" s="109"/>
    </row>
    <row r="149" spans="1:14" s="82" customFormat="1" ht="15" customHeight="1">
      <c r="A149" s="143">
        <v>164</v>
      </c>
      <c r="B149" s="77" t="s">
        <v>54</v>
      </c>
      <c r="C149" s="146" t="s">
        <v>412</v>
      </c>
      <c r="D149" s="123">
        <v>884.1441111999999</v>
      </c>
      <c r="E149" s="123">
        <v>871.7932551967223</v>
      </c>
      <c r="F149" s="124">
        <f t="shared" si="6"/>
        <v>-1.3969279268867751</v>
      </c>
      <c r="G149" s="123">
        <v>510.3549835400556</v>
      </c>
      <c r="H149" s="123">
        <f t="shared" si="7"/>
        <v>510.35498354005557</v>
      </c>
      <c r="I149" s="125">
        <f t="shared" si="8"/>
        <v>58.54082725438071</v>
      </c>
      <c r="J149" s="126"/>
      <c r="K149" s="123">
        <v>86.86570286327164</v>
      </c>
      <c r="L149" s="123">
        <v>423.48928067678395</v>
      </c>
      <c r="M149" s="83"/>
      <c r="N149" s="109"/>
    </row>
    <row r="150" spans="1:14" s="82" customFormat="1" ht="15" customHeight="1">
      <c r="A150" s="143">
        <v>165</v>
      </c>
      <c r="B150" s="77" t="s">
        <v>331</v>
      </c>
      <c r="C150" s="145" t="s">
        <v>343</v>
      </c>
      <c r="D150" s="123">
        <v>76.26941385450388</v>
      </c>
      <c r="E150" s="123">
        <v>76.26941467555555</v>
      </c>
      <c r="F150" s="124">
        <f t="shared" si="6"/>
        <v>1.0765149909275351E-06</v>
      </c>
      <c r="G150" s="123">
        <v>76.26941467555555</v>
      </c>
      <c r="H150" s="123">
        <f t="shared" si="7"/>
        <v>30.501732679173006</v>
      </c>
      <c r="I150" s="125">
        <f t="shared" si="8"/>
        <v>39.992089632423585</v>
      </c>
      <c r="J150" s="126"/>
      <c r="K150" s="123">
        <v>0</v>
      </c>
      <c r="L150" s="123">
        <v>30.501732679173006</v>
      </c>
      <c r="M150" s="83"/>
      <c r="N150" s="109"/>
    </row>
    <row r="151" spans="1:18" s="82" customFormat="1" ht="15" customHeight="1">
      <c r="A151" s="143">
        <v>166</v>
      </c>
      <c r="B151" s="77" t="s">
        <v>93</v>
      </c>
      <c r="C151" s="146" t="s">
        <v>140</v>
      </c>
      <c r="D151" s="123">
        <v>793.7139857026278</v>
      </c>
      <c r="E151" s="123">
        <v>793.7139857992222</v>
      </c>
      <c r="F151" s="124">
        <f t="shared" si="6"/>
        <v>1.2169934393568838E-08</v>
      </c>
      <c r="G151" s="123">
        <v>793.7139857992222</v>
      </c>
      <c r="H151" s="123">
        <f t="shared" si="7"/>
        <v>411.13925137851305</v>
      </c>
      <c r="I151" s="125">
        <f t="shared" si="8"/>
        <v>51.79942129462675</v>
      </c>
      <c r="J151" s="126"/>
      <c r="K151" s="123">
        <v>0</v>
      </c>
      <c r="L151" s="123">
        <v>411.13925137851305</v>
      </c>
      <c r="M151" s="83"/>
      <c r="N151" s="109"/>
      <c r="O151" s="86"/>
      <c r="P151" s="86"/>
      <c r="Q151" s="86"/>
      <c r="R151" s="86"/>
    </row>
    <row r="152" spans="1:18" s="86" customFormat="1" ht="15" customHeight="1">
      <c r="A152" s="143">
        <v>167</v>
      </c>
      <c r="B152" s="77" t="s">
        <v>40</v>
      </c>
      <c r="C152" s="145" t="s">
        <v>141</v>
      </c>
      <c r="D152" s="123">
        <v>1886.0152900886198</v>
      </c>
      <c r="E152" s="123">
        <v>1886.0152895815004</v>
      </c>
      <c r="F152" s="124">
        <f t="shared" si="6"/>
        <v>-2.6888400839197857E-08</v>
      </c>
      <c r="G152" s="123">
        <v>1886.0152895815004</v>
      </c>
      <c r="H152" s="123">
        <f t="shared" si="7"/>
        <v>1383.0778778052882</v>
      </c>
      <c r="I152" s="125">
        <f t="shared" si="8"/>
        <v>73.33333326858596</v>
      </c>
      <c r="J152" s="126"/>
      <c r="K152" s="123">
        <v>0</v>
      </c>
      <c r="L152" s="123">
        <v>1383.0778778052882</v>
      </c>
      <c r="M152" s="83"/>
      <c r="N152" s="109"/>
      <c r="O152" s="82"/>
      <c r="P152" s="82"/>
      <c r="Q152" s="82"/>
      <c r="R152" s="82"/>
    </row>
    <row r="153" spans="1:14" s="82" customFormat="1" ht="15" customHeight="1">
      <c r="A153" s="143">
        <v>168</v>
      </c>
      <c r="B153" s="77" t="s">
        <v>93</v>
      </c>
      <c r="C153" s="146" t="s">
        <v>362</v>
      </c>
      <c r="D153" s="123">
        <v>428.651423954752</v>
      </c>
      <c r="E153" s="123">
        <v>428.6514243652778</v>
      </c>
      <c r="F153" s="124">
        <f t="shared" si="6"/>
        <v>9.577148318840045E-08</v>
      </c>
      <c r="G153" s="123">
        <v>428.6514243652778</v>
      </c>
      <c r="H153" s="123">
        <f t="shared" si="7"/>
        <v>150.02799649260496</v>
      </c>
      <c r="I153" s="125">
        <f t="shared" si="8"/>
        <v>34.99999952519876</v>
      </c>
      <c r="J153" s="126"/>
      <c r="K153" s="123">
        <v>0</v>
      </c>
      <c r="L153" s="123">
        <v>150.02799649260496</v>
      </c>
      <c r="M153" s="83"/>
      <c r="N153" s="109"/>
    </row>
    <row r="154" spans="1:14" s="82" customFormat="1" ht="15" customHeight="1">
      <c r="A154" s="143">
        <v>170</v>
      </c>
      <c r="B154" s="77" t="s">
        <v>50</v>
      </c>
      <c r="C154" s="146" t="s">
        <v>535</v>
      </c>
      <c r="D154" s="123">
        <v>1044.9990572951242</v>
      </c>
      <c r="E154" s="123">
        <v>1044.9990576090556</v>
      </c>
      <c r="F154" s="124">
        <f t="shared" si="6"/>
        <v>3.0041306331440865E-08</v>
      </c>
      <c r="G154" s="123">
        <v>1044.9990576090556</v>
      </c>
      <c r="H154" s="123">
        <f t="shared" si="7"/>
        <v>846.06587070236</v>
      </c>
      <c r="I154" s="125">
        <f t="shared" si="8"/>
        <v>80.96331422902408</v>
      </c>
      <c r="J154" s="126"/>
      <c r="K154" s="123">
        <v>0</v>
      </c>
      <c r="L154" s="123">
        <v>846.06587070236</v>
      </c>
      <c r="M154" s="83"/>
      <c r="N154" s="109"/>
    </row>
    <row r="155" spans="1:14" s="82" customFormat="1" ht="15" customHeight="1">
      <c r="A155" s="143">
        <v>171</v>
      </c>
      <c r="B155" s="77" t="s">
        <v>40</v>
      </c>
      <c r="C155" s="145" t="s">
        <v>142</v>
      </c>
      <c r="D155" s="123">
        <v>7743.448046172622</v>
      </c>
      <c r="E155" s="123">
        <v>7743.448045665499</v>
      </c>
      <c r="F155" s="124">
        <f t="shared" si="6"/>
        <v>-6.549043973791413E-09</v>
      </c>
      <c r="G155" s="123">
        <v>3292.8633951077777</v>
      </c>
      <c r="H155" s="123">
        <f t="shared" si="7"/>
        <v>3292.8633951077777</v>
      </c>
      <c r="I155" s="125">
        <f t="shared" si="8"/>
        <v>42.524510730733226</v>
      </c>
      <c r="J155" s="126"/>
      <c r="K155" s="123">
        <v>3292.8633951077777</v>
      </c>
      <c r="L155" s="123">
        <v>0</v>
      </c>
      <c r="M155" s="83"/>
      <c r="N155" s="109"/>
    </row>
    <row r="156" spans="1:14" s="82" customFormat="1" ht="15" customHeight="1">
      <c r="A156" s="143">
        <v>176</v>
      </c>
      <c r="B156" s="77" t="s">
        <v>50</v>
      </c>
      <c r="C156" s="145" t="s">
        <v>413</v>
      </c>
      <c r="D156" s="123">
        <v>785.022</v>
      </c>
      <c r="E156" s="123">
        <v>785.022</v>
      </c>
      <c r="F156" s="124">
        <f t="shared" si="6"/>
        <v>0</v>
      </c>
      <c r="G156" s="123">
        <v>470.8312192320556</v>
      </c>
      <c r="H156" s="123">
        <f t="shared" si="7"/>
        <v>418.22011737093703</v>
      </c>
      <c r="I156" s="125">
        <f t="shared" si="8"/>
        <v>53.27495501666667</v>
      </c>
      <c r="J156" s="126"/>
      <c r="K156" s="123">
        <v>0</v>
      </c>
      <c r="L156" s="123">
        <v>418.22011737093703</v>
      </c>
      <c r="M156" s="83"/>
      <c r="N156" s="109"/>
    </row>
    <row r="157" spans="1:14" s="82" customFormat="1" ht="15" customHeight="1">
      <c r="A157" s="143">
        <v>177</v>
      </c>
      <c r="B157" s="77" t="s">
        <v>50</v>
      </c>
      <c r="C157" s="146" t="s">
        <v>143</v>
      </c>
      <c r="D157" s="123">
        <v>16.162412261875968</v>
      </c>
      <c r="E157" s="123">
        <v>16.162411947944445</v>
      </c>
      <c r="F157" s="124">
        <f t="shared" si="6"/>
        <v>-1.942355623896219E-06</v>
      </c>
      <c r="G157" s="123">
        <v>16.162411947944445</v>
      </c>
      <c r="H157" s="123">
        <f t="shared" si="7"/>
        <v>9.697448857187</v>
      </c>
      <c r="I157" s="125">
        <f t="shared" si="8"/>
        <v>60.00001044658643</v>
      </c>
      <c r="J157" s="126"/>
      <c r="K157" s="123">
        <v>0</v>
      </c>
      <c r="L157" s="123">
        <v>9.697448857187</v>
      </c>
      <c r="M157" s="83"/>
      <c r="N157" s="109"/>
    </row>
    <row r="158" spans="1:14" s="86" customFormat="1" ht="15" customHeight="1">
      <c r="A158" s="143">
        <v>181</v>
      </c>
      <c r="B158" s="77" t="s">
        <v>79</v>
      </c>
      <c r="C158" s="145" t="s">
        <v>536</v>
      </c>
      <c r="D158" s="123">
        <v>8433.197040846504</v>
      </c>
      <c r="E158" s="123">
        <v>8433.197041667558</v>
      </c>
      <c r="F158" s="124">
        <f t="shared" si="6"/>
        <v>9.735970252222614E-09</v>
      </c>
      <c r="G158" s="123">
        <v>8433.197041667558</v>
      </c>
      <c r="H158" s="123">
        <f t="shared" si="7"/>
        <v>7444.177319999664</v>
      </c>
      <c r="I158" s="125">
        <f t="shared" si="8"/>
        <v>88.27230388687411</v>
      </c>
      <c r="J158" s="126"/>
      <c r="K158" s="123">
        <v>0</v>
      </c>
      <c r="L158" s="123">
        <v>7444.177319999664</v>
      </c>
      <c r="M158" s="55"/>
      <c r="N158" s="106"/>
    </row>
    <row r="159" spans="1:14" s="82" customFormat="1" ht="15" customHeight="1">
      <c r="A159" s="143">
        <v>182</v>
      </c>
      <c r="B159" s="77" t="s">
        <v>79</v>
      </c>
      <c r="C159" s="145" t="s">
        <v>121</v>
      </c>
      <c r="D159" s="123">
        <v>418.024215</v>
      </c>
      <c r="E159" s="123">
        <v>418.024215</v>
      </c>
      <c r="F159" s="124">
        <f t="shared" si="6"/>
        <v>0</v>
      </c>
      <c r="G159" s="123">
        <v>418.024215</v>
      </c>
      <c r="H159" s="123">
        <f t="shared" si="7"/>
        <v>171.60994037827498</v>
      </c>
      <c r="I159" s="125">
        <f t="shared" si="8"/>
        <v>41.05263145539905</v>
      </c>
      <c r="J159" s="126"/>
      <c r="K159" s="123">
        <v>0</v>
      </c>
      <c r="L159" s="123">
        <v>171.60994037827498</v>
      </c>
      <c r="M159" s="83"/>
      <c r="N159" s="109"/>
    </row>
    <row r="160" spans="1:14" s="82" customFormat="1" ht="15" customHeight="1">
      <c r="A160" s="143">
        <v>183</v>
      </c>
      <c r="B160" s="77" t="s">
        <v>79</v>
      </c>
      <c r="C160" s="146" t="s">
        <v>122</v>
      </c>
      <c r="D160" s="123">
        <v>75.2966935</v>
      </c>
      <c r="E160" s="123">
        <v>75.29669350000002</v>
      </c>
      <c r="F160" s="124">
        <f t="shared" si="6"/>
        <v>0</v>
      </c>
      <c r="G160" s="123">
        <v>75.29669350000002</v>
      </c>
      <c r="H160" s="123">
        <f t="shared" si="7"/>
        <v>33.883512075</v>
      </c>
      <c r="I160" s="125">
        <f t="shared" si="8"/>
        <v>44.99999999999999</v>
      </c>
      <c r="J160" s="126"/>
      <c r="K160" s="123">
        <v>0</v>
      </c>
      <c r="L160" s="123">
        <v>33.883512075</v>
      </c>
      <c r="M160" s="83"/>
      <c r="N160" s="109"/>
    </row>
    <row r="161" spans="1:14" s="82" customFormat="1" ht="15" customHeight="1">
      <c r="A161" s="143">
        <v>185</v>
      </c>
      <c r="B161" s="77" t="s">
        <v>54</v>
      </c>
      <c r="C161" s="146" t="s">
        <v>414</v>
      </c>
      <c r="D161" s="123">
        <v>396.6585329</v>
      </c>
      <c r="E161" s="123">
        <v>396.6585329</v>
      </c>
      <c r="F161" s="124">
        <f t="shared" si="6"/>
        <v>0</v>
      </c>
      <c r="G161" s="123">
        <v>315.67016822600004</v>
      </c>
      <c r="H161" s="123">
        <f t="shared" si="7"/>
        <v>315.67016822600004</v>
      </c>
      <c r="I161" s="125">
        <f t="shared" si="8"/>
        <v>79.58234653824587</v>
      </c>
      <c r="J161" s="126"/>
      <c r="K161" s="123">
        <v>242.38847547577603</v>
      </c>
      <c r="L161" s="123">
        <v>73.281692750224</v>
      </c>
      <c r="M161" s="83"/>
      <c r="N161" s="109"/>
    </row>
    <row r="162" spans="1:14" s="82" customFormat="1" ht="15" customHeight="1">
      <c r="A162" s="143">
        <v>188</v>
      </c>
      <c r="B162" s="77" t="s">
        <v>54</v>
      </c>
      <c r="C162" s="145" t="s">
        <v>123</v>
      </c>
      <c r="D162" s="123">
        <v>3715.0487501523726</v>
      </c>
      <c r="E162" s="123">
        <v>3699.2620625130558</v>
      </c>
      <c r="F162" s="124">
        <f t="shared" si="6"/>
        <v>-0.4249389093122744</v>
      </c>
      <c r="G162" s="123">
        <v>2299.4264536355004</v>
      </c>
      <c r="H162" s="123">
        <f t="shared" si="7"/>
        <v>2299.4264536355004</v>
      </c>
      <c r="I162" s="125">
        <f t="shared" si="8"/>
        <v>62.159058070987506</v>
      </c>
      <c r="J162" s="126"/>
      <c r="K162" s="123">
        <v>481.2008288926656</v>
      </c>
      <c r="L162" s="123">
        <v>1818.2256247428347</v>
      </c>
      <c r="M162" s="83"/>
      <c r="N162" s="109"/>
    </row>
    <row r="163" spans="1:14" s="86" customFormat="1" ht="15" customHeight="1">
      <c r="A163" s="143">
        <v>189</v>
      </c>
      <c r="B163" s="77" t="s">
        <v>54</v>
      </c>
      <c r="C163" s="145" t="s">
        <v>529</v>
      </c>
      <c r="D163" s="123">
        <v>209.9278752183721</v>
      </c>
      <c r="E163" s="123">
        <v>209.90431096272223</v>
      </c>
      <c r="F163" s="124">
        <f t="shared" si="6"/>
        <v>-0.011224929336023592</v>
      </c>
      <c r="G163" s="123">
        <v>209.90431096272223</v>
      </c>
      <c r="H163" s="123">
        <f t="shared" si="7"/>
        <v>165.417331227309</v>
      </c>
      <c r="I163" s="125">
        <f t="shared" si="8"/>
        <v>78.80606666372191</v>
      </c>
      <c r="J163" s="126"/>
      <c r="K163" s="123">
        <v>0</v>
      </c>
      <c r="L163" s="123">
        <v>165.417331227309</v>
      </c>
      <c r="M163" s="55"/>
      <c r="N163" s="106"/>
    </row>
    <row r="164" spans="1:14" s="82" customFormat="1" ht="15" customHeight="1">
      <c r="A164" s="143">
        <v>190</v>
      </c>
      <c r="B164" s="77" t="s">
        <v>110</v>
      </c>
      <c r="C164" s="145" t="s">
        <v>124</v>
      </c>
      <c r="D164" s="123">
        <v>917.508462059</v>
      </c>
      <c r="E164" s="123">
        <v>917.5145719392223</v>
      </c>
      <c r="F164" s="124">
        <f t="shared" si="6"/>
        <v>0.000665920857940705</v>
      </c>
      <c r="G164" s="123">
        <v>456.20026682977783</v>
      </c>
      <c r="H164" s="123">
        <f t="shared" si="7"/>
        <v>456.2002668297778</v>
      </c>
      <c r="I164" s="125">
        <f t="shared" si="8"/>
        <v>49.72131024203475</v>
      </c>
      <c r="J164" s="126"/>
      <c r="K164" s="123">
        <v>27.392831325007784</v>
      </c>
      <c r="L164" s="123">
        <v>428.80743550477</v>
      </c>
      <c r="M164" s="83"/>
      <c r="N164" s="109"/>
    </row>
    <row r="165" spans="1:14" s="82" customFormat="1" ht="15" customHeight="1">
      <c r="A165" s="147">
        <v>191</v>
      </c>
      <c r="B165" s="160" t="s">
        <v>54</v>
      </c>
      <c r="C165" s="148" t="s">
        <v>542</v>
      </c>
      <c r="D165" s="132">
        <v>71.62014742975194</v>
      </c>
      <c r="E165" s="132">
        <v>71.62014784027778</v>
      </c>
      <c r="F165" s="133">
        <f t="shared" si="6"/>
        <v>5.731988181878478E-07</v>
      </c>
      <c r="G165" s="132">
        <v>71.62014784027778</v>
      </c>
      <c r="H165" s="132">
        <f t="shared" si="7"/>
        <v>50.57654291955299</v>
      </c>
      <c r="I165" s="134">
        <f t="shared" si="8"/>
        <v>70.61775833295575</v>
      </c>
      <c r="J165" s="135"/>
      <c r="K165" s="132">
        <v>0</v>
      </c>
      <c r="L165" s="132">
        <v>50.57654291955299</v>
      </c>
      <c r="M165" s="83"/>
      <c r="N165" s="109"/>
    </row>
    <row r="166" spans="1:14" s="82" customFormat="1" ht="15" customHeight="1">
      <c r="A166" s="149">
        <v>192</v>
      </c>
      <c r="B166" s="164" t="s">
        <v>110</v>
      </c>
      <c r="C166" s="150" t="s">
        <v>125</v>
      </c>
      <c r="D166" s="138">
        <v>829.413122826628</v>
      </c>
      <c r="E166" s="138">
        <v>829.4149027217778</v>
      </c>
      <c r="F166" s="139">
        <f t="shared" si="6"/>
        <v>0.0002145969361748712</v>
      </c>
      <c r="G166" s="138">
        <v>391.58196592177785</v>
      </c>
      <c r="H166" s="138">
        <f t="shared" si="7"/>
        <v>391.58196592177785</v>
      </c>
      <c r="I166" s="140">
        <f t="shared" si="8"/>
        <v>47.21183145332652</v>
      </c>
      <c r="J166" s="141"/>
      <c r="K166" s="138">
        <v>139.4265112744158</v>
      </c>
      <c r="L166" s="138">
        <v>252.15545464736203</v>
      </c>
      <c r="M166" s="83"/>
      <c r="N166" s="109"/>
    </row>
    <row r="167" spans="1:14" s="82" customFormat="1" ht="15" customHeight="1">
      <c r="A167" s="143">
        <v>193</v>
      </c>
      <c r="B167" s="77" t="s">
        <v>110</v>
      </c>
      <c r="C167" s="145" t="s">
        <v>126</v>
      </c>
      <c r="D167" s="123">
        <v>49.804569627248064</v>
      </c>
      <c r="E167" s="123">
        <v>49.80456921672222</v>
      </c>
      <c r="F167" s="124">
        <f t="shared" si="6"/>
        <v>-8.242734566010768E-07</v>
      </c>
      <c r="G167" s="123">
        <v>49.80456921672222</v>
      </c>
      <c r="H167" s="123">
        <f t="shared" si="7"/>
        <v>32.37296842497899</v>
      </c>
      <c r="I167" s="125">
        <f t="shared" si="8"/>
        <v>64.99999685593014</v>
      </c>
      <c r="J167" s="126"/>
      <c r="K167" s="123">
        <v>0</v>
      </c>
      <c r="L167" s="123">
        <v>32.37296842497899</v>
      </c>
      <c r="M167" s="83"/>
      <c r="N167" s="109"/>
    </row>
    <row r="168" spans="1:14" s="82" customFormat="1" ht="15" customHeight="1">
      <c r="A168" s="143">
        <v>194</v>
      </c>
      <c r="B168" s="77" t="s">
        <v>110</v>
      </c>
      <c r="C168" s="145" t="s">
        <v>545</v>
      </c>
      <c r="D168" s="123">
        <v>896.2334500000001</v>
      </c>
      <c r="E168" s="123">
        <v>896.2319318754445</v>
      </c>
      <c r="F168" s="124">
        <f t="shared" si="6"/>
        <v>-0.00016938941026012344</v>
      </c>
      <c r="G168" s="123">
        <v>896.2319318754445</v>
      </c>
      <c r="H168" s="123">
        <f t="shared" si="7"/>
        <v>896.2319318754444</v>
      </c>
      <c r="I168" s="125">
        <f t="shared" si="8"/>
        <v>99.99999999999999</v>
      </c>
      <c r="J168" s="126"/>
      <c r="K168" s="123">
        <v>486.19210014449544</v>
      </c>
      <c r="L168" s="123">
        <v>410.039831730949</v>
      </c>
      <c r="M168" s="83"/>
      <c r="N168" s="109"/>
    </row>
    <row r="169" spans="1:14" s="82" customFormat="1" ht="15" customHeight="1">
      <c r="A169" s="143">
        <v>195</v>
      </c>
      <c r="B169" s="77" t="s">
        <v>54</v>
      </c>
      <c r="C169" s="145" t="s">
        <v>415</v>
      </c>
      <c r="D169" s="123">
        <v>1919.332068005876</v>
      </c>
      <c r="E169" s="123">
        <v>1919.3320676919445</v>
      </c>
      <c r="F169" s="124">
        <f t="shared" si="6"/>
        <v>-1.6356281662410765E-08</v>
      </c>
      <c r="G169" s="123">
        <v>1007.9484261945001</v>
      </c>
      <c r="H169" s="123">
        <f t="shared" si="7"/>
        <v>1007.9484261945001</v>
      </c>
      <c r="I169" s="125">
        <f t="shared" si="8"/>
        <v>52.51558305940196</v>
      </c>
      <c r="J169" s="126"/>
      <c r="K169" s="123">
        <v>136.49099940742718</v>
      </c>
      <c r="L169" s="123">
        <v>871.457426787073</v>
      </c>
      <c r="M169" s="83"/>
      <c r="N169" s="109"/>
    </row>
    <row r="170" spans="1:14" s="82" customFormat="1" ht="15" customHeight="1">
      <c r="A170" s="143">
        <v>197</v>
      </c>
      <c r="B170" s="77" t="s">
        <v>110</v>
      </c>
      <c r="C170" s="145" t="s">
        <v>127</v>
      </c>
      <c r="D170" s="123">
        <v>208.23354925349614</v>
      </c>
      <c r="E170" s="123">
        <v>208.23354843244445</v>
      </c>
      <c r="F170" s="124">
        <f t="shared" si="6"/>
        <v>-3.9429366438525904E-07</v>
      </c>
      <c r="G170" s="123">
        <v>208.23354843244445</v>
      </c>
      <c r="H170" s="123">
        <f t="shared" si="7"/>
        <v>138.038395653564</v>
      </c>
      <c r="I170" s="125">
        <f t="shared" si="8"/>
        <v>66.29018075747132</v>
      </c>
      <c r="J170" s="126"/>
      <c r="K170" s="123">
        <v>0</v>
      </c>
      <c r="L170" s="123">
        <v>138.038395653564</v>
      </c>
      <c r="M170" s="83"/>
      <c r="N170" s="109"/>
    </row>
    <row r="171" spans="1:14" s="82" customFormat="1" ht="15" customHeight="1">
      <c r="A171" s="143">
        <v>198</v>
      </c>
      <c r="B171" s="77" t="s">
        <v>54</v>
      </c>
      <c r="C171" s="145" t="s">
        <v>546</v>
      </c>
      <c r="D171" s="123">
        <v>699.5200205000001</v>
      </c>
      <c r="E171" s="123">
        <v>699.5136354467223</v>
      </c>
      <c r="F171" s="124">
        <f t="shared" si="6"/>
        <v>-0.0009127763453022908</v>
      </c>
      <c r="G171" s="123">
        <v>699.5136354467223</v>
      </c>
      <c r="H171" s="123">
        <f t="shared" si="7"/>
        <v>699.5136354467223</v>
      </c>
      <c r="I171" s="125">
        <f t="shared" si="8"/>
        <v>100</v>
      </c>
      <c r="J171" s="126"/>
      <c r="K171" s="123">
        <v>457.53950491866937</v>
      </c>
      <c r="L171" s="123">
        <v>241.97413052805297</v>
      </c>
      <c r="M171" s="83"/>
      <c r="N171" s="109"/>
    </row>
    <row r="172" spans="1:14" s="82" customFormat="1" ht="15" customHeight="1">
      <c r="A172" s="143">
        <v>199</v>
      </c>
      <c r="B172" s="77" t="s">
        <v>54</v>
      </c>
      <c r="C172" s="145" t="s">
        <v>344</v>
      </c>
      <c r="D172" s="123">
        <v>202.77250415512404</v>
      </c>
      <c r="E172" s="123">
        <v>202.77250446905555</v>
      </c>
      <c r="F172" s="124">
        <f t="shared" si="6"/>
        <v>1.548195598388702E-07</v>
      </c>
      <c r="G172" s="123">
        <v>202.77250446905555</v>
      </c>
      <c r="H172" s="123">
        <f t="shared" si="7"/>
        <v>123.63026776687998</v>
      </c>
      <c r="I172" s="125">
        <f t="shared" si="8"/>
        <v>60.96993677254048</v>
      </c>
      <c r="J172" s="126"/>
      <c r="K172" s="123">
        <v>0</v>
      </c>
      <c r="L172" s="123">
        <v>123.63026776687998</v>
      </c>
      <c r="M172" s="83"/>
      <c r="N172" s="109"/>
    </row>
    <row r="173" spans="1:14" s="82" customFormat="1" ht="15" customHeight="1">
      <c r="A173" s="143">
        <v>200</v>
      </c>
      <c r="B173" s="77" t="s">
        <v>93</v>
      </c>
      <c r="C173" s="145" t="s">
        <v>522</v>
      </c>
      <c r="D173" s="123">
        <v>976.5521259966202</v>
      </c>
      <c r="E173" s="123">
        <v>976.5521254895</v>
      </c>
      <c r="F173" s="124">
        <f t="shared" si="6"/>
        <v>-5.192967478251376E-08</v>
      </c>
      <c r="G173" s="123">
        <v>923.0160061152222</v>
      </c>
      <c r="H173" s="123">
        <f t="shared" si="7"/>
        <v>897.551625578965</v>
      </c>
      <c r="I173" s="125">
        <f t="shared" si="8"/>
        <v>91.91026286784889</v>
      </c>
      <c r="J173" s="126"/>
      <c r="K173" s="123">
        <v>0</v>
      </c>
      <c r="L173" s="123">
        <v>897.551625578965</v>
      </c>
      <c r="M173" s="83"/>
      <c r="N173" s="109"/>
    </row>
    <row r="174" spans="1:14" s="82" customFormat="1" ht="15" customHeight="1">
      <c r="A174" s="143">
        <v>201</v>
      </c>
      <c r="B174" s="77" t="s">
        <v>93</v>
      </c>
      <c r="C174" s="145" t="s">
        <v>144</v>
      </c>
      <c r="D174" s="123">
        <v>1488.3232098</v>
      </c>
      <c r="E174" s="123">
        <v>1488.3232098</v>
      </c>
      <c r="F174" s="124">
        <f t="shared" si="6"/>
        <v>0</v>
      </c>
      <c r="G174" s="123">
        <v>1369.0109869450002</v>
      </c>
      <c r="H174" s="123">
        <f t="shared" si="7"/>
        <v>1369.0109869450002</v>
      </c>
      <c r="I174" s="125">
        <f t="shared" si="8"/>
        <v>91.98344673593897</v>
      </c>
      <c r="J174" s="126"/>
      <c r="K174" s="123">
        <v>1115.5626628187022</v>
      </c>
      <c r="L174" s="123">
        <v>253.44832412629796</v>
      </c>
      <c r="M174" s="83"/>
      <c r="N174" s="109"/>
    </row>
    <row r="175" spans="1:14" s="82" customFormat="1" ht="15" customHeight="1">
      <c r="A175" s="143">
        <v>202</v>
      </c>
      <c r="B175" s="77" t="s">
        <v>93</v>
      </c>
      <c r="C175" s="145" t="s">
        <v>145</v>
      </c>
      <c r="D175" s="123">
        <v>2100.9412949000002</v>
      </c>
      <c r="E175" s="123">
        <v>2045.6848392715003</v>
      </c>
      <c r="F175" s="124">
        <f t="shared" si="6"/>
        <v>-2.6300808957696233</v>
      </c>
      <c r="G175" s="123">
        <v>1221.9238612492222</v>
      </c>
      <c r="H175" s="123">
        <f t="shared" si="7"/>
        <v>1221.9238612492222</v>
      </c>
      <c r="I175" s="125">
        <f t="shared" si="8"/>
        <v>59.73177479696081</v>
      </c>
      <c r="J175" s="126"/>
      <c r="K175" s="123">
        <v>97.5160033433162</v>
      </c>
      <c r="L175" s="123">
        <v>1124.407857905906</v>
      </c>
      <c r="M175" s="83"/>
      <c r="N175" s="109"/>
    </row>
    <row r="176" spans="1:14" s="82" customFormat="1" ht="15" customHeight="1">
      <c r="A176" s="143">
        <v>203</v>
      </c>
      <c r="B176" s="77" t="s">
        <v>93</v>
      </c>
      <c r="C176" s="145" t="s">
        <v>146</v>
      </c>
      <c r="D176" s="123">
        <v>482.39494593375196</v>
      </c>
      <c r="E176" s="123">
        <v>482.3949463442778</v>
      </c>
      <c r="F176" s="124">
        <f t="shared" si="6"/>
        <v>8.510161819685891E-08</v>
      </c>
      <c r="G176" s="123">
        <v>482.3949463442778</v>
      </c>
      <c r="H176" s="123">
        <f t="shared" si="7"/>
        <v>252.32016207573693</v>
      </c>
      <c r="I176" s="125">
        <f t="shared" si="8"/>
        <v>52.30572251800913</v>
      </c>
      <c r="J176" s="126"/>
      <c r="K176" s="123">
        <v>0</v>
      </c>
      <c r="L176" s="123">
        <v>252.32016207573693</v>
      </c>
      <c r="M176" s="83"/>
      <c r="N176" s="109"/>
    </row>
    <row r="177" spans="1:14" s="82" customFormat="1" ht="15" customHeight="1">
      <c r="A177" s="143">
        <v>204</v>
      </c>
      <c r="B177" s="77" t="s">
        <v>93</v>
      </c>
      <c r="C177" s="145" t="s">
        <v>345</v>
      </c>
      <c r="D177" s="123">
        <v>1537.2431641</v>
      </c>
      <c r="E177" s="123">
        <v>1537.2431641</v>
      </c>
      <c r="F177" s="124">
        <f t="shared" si="6"/>
        <v>0</v>
      </c>
      <c r="G177" s="123">
        <v>1393.1322925205</v>
      </c>
      <c r="H177" s="123">
        <f t="shared" si="7"/>
        <v>1393.1322925205</v>
      </c>
      <c r="I177" s="125">
        <f t="shared" si="8"/>
        <v>90.62536917092933</v>
      </c>
      <c r="J177" s="126"/>
      <c r="K177" s="123">
        <v>438.19570383976816</v>
      </c>
      <c r="L177" s="123">
        <v>954.9365886807319</v>
      </c>
      <c r="M177" s="83"/>
      <c r="N177" s="109"/>
    </row>
    <row r="178" spans="1:14" s="82" customFormat="1" ht="15" customHeight="1">
      <c r="A178" s="143">
        <v>205</v>
      </c>
      <c r="B178" s="77" t="s">
        <v>75</v>
      </c>
      <c r="C178" s="145" t="s">
        <v>346</v>
      </c>
      <c r="D178" s="123">
        <v>1524.3038554075038</v>
      </c>
      <c r="E178" s="123">
        <v>1500.6165629417776</v>
      </c>
      <c r="F178" s="124">
        <f t="shared" si="6"/>
        <v>-1.5539744508088091</v>
      </c>
      <c r="G178" s="123">
        <v>1524.3038562285556</v>
      </c>
      <c r="H178" s="123">
        <f t="shared" si="7"/>
        <v>1005.0597225186351</v>
      </c>
      <c r="I178" s="125">
        <f t="shared" si="8"/>
        <v>66.97645136931828</v>
      </c>
      <c r="J178" s="126"/>
      <c r="K178" s="123">
        <v>0</v>
      </c>
      <c r="L178" s="123">
        <v>1005.0597225186351</v>
      </c>
      <c r="M178" s="83"/>
      <c r="N178" s="109"/>
    </row>
    <row r="179" spans="1:14" s="82" customFormat="1" ht="15" customHeight="1">
      <c r="A179" s="143">
        <v>206</v>
      </c>
      <c r="B179" s="77" t="s">
        <v>54</v>
      </c>
      <c r="C179" s="145" t="s">
        <v>347</v>
      </c>
      <c r="D179" s="123">
        <v>551.3205449038759</v>
      </c>
      <c r="E179" s="123">
        <v>551.3205445899445</v>
      </c>
      <c r="F179" s="124">
        <f t="shared" si="6"/>
        <v>-5.694172955372778E-08</v>
      </c>
      <c r="G179" s="123">
        <v>551.3205445899445</v>
      </c>
      <c r="H179" s="123">
        <f t="shared" si="7"/>
        <v>330.792326872343</v>
      </c>
      <c r="I179" s="125">
        <f t="shared" si="8"/>
        <v>60.00000002147141</v>
      </c>
      <c r="J179" s="126"/>
      <c r="K179" s="123">
        <v>0</v>
      </c>
      <c r="L179" s="123">
        <v>330.792326872343</v>
      </c>
      <c r="M179" s="83"/>
      <c r="N179" s="109"/>
    </row>
    <row r="180" spans="1:14" s="82" customFormat="1" ht="15" customHeight="1">
      <c r="A180" s="143">
        <v>207</v>
      </c>
      <c r="B180" s="77" t="s">
        <v>54</v>
      </c>
      <c r="C180" s="145" t="s">
        <v>524</v>
      </c>
      <c r="D180" s="123">
        <v>627.1966505654962</v>
      </c>
      <c r="E180" s="123">
        <v>627.1966497444445</v>
      </c>
      <c r="F180" s="124">
        <f t="shared" si="6"/>
        <v>-1.3090817674310529E-07</v>
      </c>
      <c r="G180" s="123">
        <v>627.1966497444445</v>
      </c>
      <c r="H180" s="123">
        <f t="shared" si="7"/>
        <v>428.81187362664696</v>
      </c>
      <c r="I180" s="125">
        <f t="shared" si="8"/>
        <v>68.36960525879232</v>
      </c>
      <c r="J180" s="126"/>
      <c r="K180" s="123">
        <v>0</v>
      </c>
      <c r="L180" s="123">
        <v>428.81187362664696</v>
      </c>
      <c r="M180" s="83"/>
      <c r="N180" s="109"/>
    </row>
    <row r="181" spans="1:14" s="82" customFormat="1" ht="15" customHeight="1">
      <c r="A181" s="143">
        <v>208</v>
      </c>
      <c r="B181" s="77" t="s">
        <v>54</v>
      </c>
      <c r="C181" s="145" t="s">
        <v>348</v>
      </c>
      <c r="D181" s="123">
        <v>122.86621421162016</v>
      </c>
      <c r="E181" s="123">
        <v>122.86621370450001</v>
      </c>
      <c r="F181" s="124">
        <f t="shared" si="6"/>
        <v>-4.127417412291834E-07</v>
      </c>
      <c r="G181" s="123">
        <v>122.86621370450001</v>
      </c>
      <c r="H181" s="123">
        <f t="shared" si="7"/>
        <v>86.00635351826001</v>
      </c>
      <c r="I181" s="125">
        <f t="shared" si="8"/>
        <v>70.00000319462112</v>
      </c>
      <c r="J181" s="126"/>
      <c r="K181" s="123">
        <v>0</v>
      </c>
      <c r="L181" s="123">
        <v>86.00635351826001</v>
      </c>
      <c r="M181" s="83"/>
      <c r="N181" s="109"/>
    </row>
    <row r="182" spans="1:14" s="82" customFormat="1" ht="15" customHeight="1">
      <c r="A182" s="143">
        <v>209</v>
      </c>
      <c r="B182" s="77" t="s">
        <v>110</v>
      </c>
      <c r="C182" s="145" t="s">
        <v>547</v>
      </c>
      <c r="D182" s="123">
        <v>1740.0152757441242</v>
      </c>
      <c r="E182" s="123">
        <v>1740.0192665865557</v>
      </c>
      <c r="F182" s="124">
        <f t="shared" si="6"/>
        <v>0.00022935674685697904</v>
      </c>
      <c r="G182" s="123">
        <v>1740.0192665865557</v>
      </c>
      <c r="H182" s="123">
        <f t="shared" si="7"/>
        <v>1740.0192665865554</v>
      </c>
      <c r="I182" s="125">
        <f t="shared" si="8"/>
        <v>99.99999999999999</v>
      </c>
      <c r="J182" s="126"/>
      <c r="K182" s="123">
        <v>1319.7508296462593</v>
      </c>
      <c r="L182" s="123">
        <v>420.26843694029617</v>
      </c>
      <c r="M182" s="83"/>
      <c r="N182" s="109"/>
    </row>
    <row r="183" spans="1:18" s="82" customFormat="1" ht="15" customHeight="1">
      <c r="A183" s="143">
        <v>210</v>
      </c>
      <c r="B183" s="77" t="s">
        <v>93</v>
      </c>
      <c r="C183" s="145" t="s">
        <v>525</v>
      </c>
      <c r="D183" s="123">
        <v>1808.3175804313723</v>
      </c>
      <c r="E183" s="123">
        <v>1808.317580334778</v>
      </c>
      <c r="F183" s="124">
        <f t="shared" si="6"/>
        <v>-5.34166133547842E-09</v>
      </c>
      <c r="G183" s="123">
        <v>1808.317580334778</v>
      </c>
      <c r="H183" s="123">
        <f t="shared" si="7"/>
        <v>1209.7282752935173</v>
      </c>
      <c r="I183" s="125">
        <f t="shared" si="8"/>
        <v>66.8979989161836</v>
      </c>
      <c r="J183" s="126"/>
      <c r="K183" s="123">
        <v>0</v>
      </c>
      <c r="L183" s="123">
        <v>1209.7282752935173</v>
      </c>
      <c r="M183" s="83"/>
      <c r="N183" s="109"/>
      <c r="O183" s="86"/>
      <c r="P183" s="86"/>
      <c r="Q183" s="86"/>
      <c r="R183" s="86"/>
    </row>
    <row r="184" spans="1:18" s="86" customFormat="1" ht="15" customHeight="1">
      <c r="A184" s="143">
        <v>211</v>
      </c>
      <c r="B184" s="77" t="s">
        <v>329</v>
      </c>
      <c r="C184" s="146" t="s">
        <v>416</v>
      </c>
      <c r="D184" s="123">
        <v>2773.7051489</v>
      </c>
      <c r="E184" s="123">
        <v>2696.9399014532223</v>
      </c>
      <c r="F184" s="124">
        <f t="shared" si="6"/>
        <v>-2.7676066245621485</v>
      </c>
      <c r="G184" s="123">
        <v>2373.0665150012223</v>
      </c>
      <c r="H184" s="123">
        <f t="shared" si="7"/>
        <v>2373.0665150012223</v>
      </c>
      <c r="I184" s="125">
        <f t="shared" si="8"/>
        <v>87.99107884170931</v>
      </c>
      <c r="J184" s="126"/>
      <c r="K184" s="123">
        <v>799.0660209991953</v>
      </c>
      <c r="L184" s="123">
        <v>1574.0004940020272</v>
      </c>
      <c r="M184" s="83"/>
      <c r="N184" s="109"/>
      <c r="O184" s="82"/>
      <c r="P184" s="82"/>
      <c r="Q184" s="82"/>
      <c r="R184" s="82"/>
    </row>
    <row r="185" spans="1:14" s="82" customFormat="1" ht="15" customHeight="1">
      <c r="A185" s="143">
        <v>212</v>
      </c>
      <c r="B185" s="77" t="s">
        <v>54</v>
      </c>
      <c r="C185" s="145" t="s">
        <v>417</v>
      </c>
      <c r="D185" s="123">
        <v>448.60082189999997</v>
      </c>
      <c r="E185" s="123">
        <v>448.6008219000001</v>
      </c>
      <c r="F185" s="124">
        <f t="shared" si="6"/>
        <v>0</v>
      </c>
      <c r="G185" s="123">
        <v>448.6008219000001</v>
      </c>
      <c r="H185" s="123">
        <f t="shared" si="7"/>
        <v>448.6008219000001</v>
      </c>
      <c r="I185" s="125">
        <f t="shared" si="8"/>
        <v>100</v>
      </c>
      <c r="J185" s="126"/>
      <c r="K185" s="123">
        <v>112.42690047845906</v>
      </c>
      <c r="L185" s="123">
        <v>336.173921421541</v>
      </c>
      <c r="M185" s="83"/>
      <c r="N185" s="109"/>
    </row>
    <row r="186" spans="1:14" s="82" customFormat="1" ht="15" customHeight="1">
      <c r="A186" s="143">
        <v>213</v>
      </c>
      <c r="B186" s="77" t="s">
        <v>54</v>
      </c>
      <c r="C186" s="145" t="s">
        <v>520</v>
      </c>
      <c r="D186" s="123">
        <v>1529.274261755876</v>
      </c>
      <c r="E186" s="123">
        <v>1529.2725221405558</v>
      </c>
      <c r="F186" s="124">
        <f t="shared" si="6"/>
        <v>-0.00011375430580073953</v>
      </c>
      <c r="G186" s="123">
        <v>286.653269203</v>
      </c>
      <c r="H186" s="123">
        <f t="shared" si="7"/>
        <v>286.653269203</v>
      </c>
      <c r="I186" s="125">
        <f t="shared" si="8"/>
        <v>18.744420307883725</v>
      </c>
      <c r="J186" s="126"/>
      <c r="K186" s="123">
        <v>10.548557541746003</v>
      </c>
      <c r="L186" s="123">
        <v>276.104711661254</v>
      </c>
      <c r="M186" s="83"/>
      <c r="N186" s="109"/>
    </row>
    <row r="187" spans="1:14" s="82" customFormat="1" ht="15" customHeight="1">
      <c r="A187" s="143">
        <v>214</v>
      </c>
      <c r="B187" s="77" t="s">
        <v>110</v>
      </c>
      <c r="C187" s="145" t="s">
        <v>548</v>
      </c>
      <c r="D187" s="123">
        <v>3154.106255505876</v>
      </c>
      <c r="E187" s="123">
        <v>3154.1094606984448</v>
      </c>
      <c r="F187" s="124">
        <f t="shared" si="6"/>
        <v>0.00010161967635724523</v>
      </c>
      <c r="G187" s="123">
        <v>3154.1094606984448</v>
      </c>
      <c r="H187" s="123">
        <f t="shared" si="7"/>
        <v>3154.1094606984443</v>
      </c>
      <c r="I187" s="125">
        <f t="shared" si="8"/>
        <v>99.99999999999999</v>
      </c>
      <c r="J187" s="126"/>
      <c r="K187" s="123">
        <v>2294.0232313148467</v>
      </c>
      <c r="L187" s="123">
        <v>860.0862293835977</v>
      </c>
      <c r="M187" s="83"/>
      <c r="N187" s="109"/>
    </row>
    <row r="188" spans="1:14" s="82" customFormat="1" ht="15" customHeight="1">
      <c r="A188" s="143">
        <v>215</v>
      </c>
      <c r="B188" s="77" t="s">
        <v>329</v>
      </c>
      <c r="C188" s="145" t="s">
        <v>128</v>
      </c>
      <c r="D188" s="123">
        <v>667.2556163</v>
      </c>
      <c r="E188" s="123">
        <v>667.2556163</v>
      </c>
      <c r="F188" s="124">
        <f t="shared" si="6"/>
        <v>0</v>
      </c>
      <c r="G188" s="123">
        <v>606.7534733717222</v>
      </c>
      <c r="H188" s="123">
        <f t="shared" si="7"/>
        <v>606.7534733717222</v>
      </c>
      <c r="I188" s="125">
        <f t="shared" si="8"/>
        <v>90.9326888451283</v>
      </c>
      <c r="J188" s="126"/>
      <c r="K188" s="123">
        <v>224.58669832211038</v>
      </c>
      <c r="L188" s="123">
        <v>382.16677504961183</v>
      </c>
      <c r="M188" s="83"/>
      <c r="N188" s="109"/>
    </row>
    <row r="189" spans="1:14" s="82" customFormat="1" ht="15" customHeight="1">
      <c r="A189" s="143">
        <v>216</v>
      </c>
      <c r="B189" s="77" t="s">
        <v>332</v>
      </c>
      <c r="C189" s="145" t="s">
        <v>349</v>
      </c>
      <c r="D189" s="123">
        <v>1969.8949557</v>
      </c>
      <c r="E189" s="123">
        <v>1969.8949557</v>
      </c>
      <c r="F189" s="124">
        <f t="shared" si="6"/>
        <v>0</v>
      </c>
      <c r="G189" s="123">
        <v>1969.8802230384447</v>
      </c>
      <c r="H189" s="123">
        <f t="shared" si="7"/>
        <v>1969.8802230384445</v>
      </c>
      <c r="I189" s="125">
        <f t="shared" si="8"/>
        <v>99.9992521092806</v>
      </c>
      <c r="J189" s="126"/>
      <c r="K189" s="123">
        <v>1799.6157562016515</v>
      </c>
      <c r="L189" s="123">
        <v>170.26446683679302</v>
      </c>
      <c r="M189" s="83"/>
      <c r="N189" s="109"/>
    </row>
    <row r="190" spans="1:14" s="82" customFormat="1" ht="15" customHeight="1">
      <c r="A190" s="143">
        <v>217</v>
      </c>
      <c r="B190" s="77" t="s">
        <v>79</v>
      </c>
      <c r="C190" s="145" t="s">
        <v>147</v>
      </c>
      <c r="D190" s="123">
        <v>2076.8672869</v>
      </c>
      <c r="E190" s="123">
        <v>2076.8672869</v>
      </c>
      <c r="F190" s="124">
        <f t="shared" si="6"/>
        <v>0</v>
      </c>
      <c r="G190" s="123">
        <v>2075.659909564945</v>
      </c>
      <c r="H190" s="123">
        <f t="shared" si="7"/>
        <v>2075.6599095649444</v>
      </c>
      <c r="I190" s="125">
        <f t="shared" si="8"/>
        <v>99.94186545559886</v>
      </c>
      <c r="J190" s="126"/>
      <c r="K190" s="123">
        <v>3.509754655158304E-06</v>
      </c>
      <c r="L190" s="123">
        <v>2075.65990605519</v>
      </c>
      <c r="M190" s="83"/>
      <c r="N190" s="109"/>
    </row>
    <row r="191" spans="1:14" s="82" customFormat="1" ht="15" customHeight="1">
      <c r="A191" s="143">
        <v>218</v>
      </c>
      <c r="B191" s="77" t="s">
        <v>50</v>
      </c>
      <c r="C191" s="145" t="s">
        <v>418</v>
      </c>
      <c r="D191" s="123">
        <v>512.4509655958759</v>
      </c>
      <c r="E191" s="123">
        <v>512.4509652819445</v>
      </c>
      <c r="F191" s="124">
        <f t="shared" si="6"/>
        <v>-6.126077778390027E-08</v>
      </c>
      <c r="G191" s="123">
        <v>512.4509652819445</v>
      </c>
      <c r="H191" s="123">
        <f t="shared" si="7"/>
        <v>349.5151091608891</v>
      </c>
      <c r="I191" s="125">
        <f t="shared" si="8"/>
        <v>68.20459572528857</v>
      </c>
      <c r="J191" s="126"/>
      <c r="K191" s="123">
        <v>0</v>
      </c>
      <c r="L191" s="123">
        <v>349.5151091608891</v>
      </c>
      <c r="M191" s="83"/>
      <c r="N191" s="109"/>
    </row>
    <row r="192" spans="1:14" s="82" customFormat="1" ht="15" customHeight="1">
      <c r="A192" s="143">
        <v>219</v>
      </c>
      <c r="B192" s="77" t="s">
        <v>329</v>
      </c>
      <c r="C192" s="145" t="s">
        <v>526</v>
      </c>
      <c r="D192" s="123">
        <v>556.6047896598759</v>
      </c>
      <c r="E192" s="123">
        <v>556.6047893459445</v>
      </c>
      <c r="F192" s="124">
        <f t="shared" si="6"/>
        <v>-5.640113442950678E-08</v>
      </c>
      <c r="G192" s="123">
        <v>556.6047893459445</v>
      </c>
      <c r="H192" s="123">
        <f t="shared" si="7"/>
        <v>473.114069072876</v>
      </c>
      <c r="I192" s="125">
        <f t="shared" si="8"/>
        <v>84.99999966382309</v>
      </c>
      <c r="J192" s="126"/>
      <c r="K192" s="123">
        <v>0</v>
      </c>
      <c r="L192" s="123">
        <v>473.114069072876</v>
      </c>
      <c r="M192" s="83"/>
      <c r="N192" s="109"/>
    </row>
    <row r="193" spans="1:14" s="82" customFormat="1" ht="15" customHeight="1">
      <c r="A193" s="143">
        <v>222</v>
      </c>
      <c r="B193" s="77" t="s">
        <v>350</v>
      </c>
      <c r="C193" s="145" t="s">
        <v>579</v>
      </c>
      <c r="D193" s="123">
        <v>13858.4512955</v>
      </c>
      <c r="E193" s="123">
        <v>13858.451295500003</v>
      </c>
      <c r="F193" s="124">
        <f t="shared" si="6"/>
        <v>0</v>
      </c>
      <c r="G193" s="123">
        <v>12838.7913877615</v>
      </c>
      <c r="H193" s="123">
        <f t="shared" si="7"/>
        <v>12838.7913877615</v>
      </c>
      <c r="I193" s="125">
        <f t="shared" si="8"/>
        <v>92.64232426844406</v>
      </c>
      <c r="J193" s="126"/>
      <c r="K193" s="123">
        <v>472.96491070608954</v>
      </c>
      <c r="L193" s="123">
        <v>12365.82647705541</v>
      </c>
      <c r="M193" s="83"/>
      <c r="N193" s="109"/>
    </row>
    <row r="194" spans="1:14" s="82" customFormat="1" ht="15" customHeight="1">
      <c r="A194" s="143">
        <v>223</v>
      </c>
      <c r="B194" s="77" t="s">
        <v>50</v>
      </c>
      <c r="C194" s="145" t="s">
        <v>527</v>
      </c>
      <c r="D194" s="123">
        <v>56.664941796627915</v>
      </c>
      <c r="E194" s="123">
        <v>56.664941893222235</v>
      </c>
      <c r="F194" s="124">
        <f t="shared" si="6"/>
        <v>1.7046575351287174E-07</v>
      </c>
      <c r="G194" s="123">
        <v>56.664941893222235</v>
      </c>
      <c r="H194" s="123">
        <f t="shared" si="7"/>
        <v>42.939393852466985</v>
      </c>
      <c r="I194" s="125">
        <f t="shared" si="8"/>
        <v>75.7777073757187</v>
      </c>
      <c r="J194" s="126"/>
      <c r="K194" s="123">
        <v>0</v>
      </c>
      <c r="L194" s="123">
        <v>42.939393852466985</v>
      </c>
      <c r="M194" s="83"/>
      <c r="N194" s="109"/>
    </row>
    <row r="195" spans="1:14" s="86" customFormat="1" ht="15" customHeight="1">
      <c r="A195" s="143">
        <v>225</v>
      </c>
      <c r="B195" s="77" t="s">
        <v>50</v>
      </c>
      <c r="C195" s="145" t="s">
        <v>148</v>
      </c>
      <c r="D195" s="123">
        <v>16.21019413712403</v>
      </c>
      <c r="E195" s="123">
        <v>16.210194451055557</v>
      </c>
      <c r="F195" s="124">
        <f t="shared" si="6"/>
        <v>1.936630283694285E-06</v>
      </c>
      <c r="G195" s="123">
        <v>16.210194451055557</v>
      </c>
      <c r="H195" s="123">
        <f t="shared" si="7"/>
        <v>11.347136217501001</v>
      </c>
      <c r="I195" s="125">
        <f t="shared" si="8"/>
        <v>70.00000062776614</v>
      </c>
      <c r="J195" s="126"/>
      <c r="K195" s="123">
        <v>0</v>
      </c>
      <c r="L195" s="123">
        <v>11.347136217501001</v>
      </c>
      <c r="M195" s="55"/>
      <c r="N195" s="106"/>
    </row>
    <row r="196" spans="1:14" s="82" customFormat="1" ht="15" customHeight="1">
      <c r="A196" s="143">
        <v>226</v>
      </c>
      <c r="B196" s="77" t="s">
        <v>42</v>
      </c>
      <c r="C196" s="146" t="s">
        <v>149</v>
      </c>
      <c r="D196" s="123">
        <v>331.873807328</v>
      </c>
      <c r="E196" s="123">
        <v>331.873807328</v>
      </c>
      <c r="F196" s="124">
        <f t="shared" si="6"/>
        <v>0</v>
      </c>
      <c r="G196" s="123">
        <v>330.886773</v>
      </c>
      <c r="H196" s="123">
        <f t="shared" si="7"/>
        <v>330.88677300000006</v>
      </c>
      <c r="I196" s="125">
        <f t="shared" si="8"/>
        <v>99.7025874575801</v>
      </c>
      <c r="J196" s="126"/>
      <c r="K196" s="123">
        <v>330.88677300000006</v>
      </c>
      <c r="L196" s="123">
        <v>0</v>
      </c>
      <c r="M196" s="83"/>
      <c r="N196" s="109"/>
    </row>
    <row r="197" spans="1:14" s="82" customFormat="1" ht="15" customHeight="1">
      <c r="A197" s="143">
        <v>227</v>
      </c>
      <c r="B197" s="77" t="s">
        <v>38</v>
      </c>
      <c r="C197" s="145" t="s">
        <v>150</v>
      </c>
      <c r="D197" s="123">
        <v>1394.0601890316202</v>
      </c>
      <c r="E197" s="123">
        <v>1387.6649933024444</v>
      </c>
      <c r="F197" s="124">
        <f t="shared" si="6"/>
        <v>-0.4587460268568577</v>
      </c>
      <c r="G197" s="123">
        <v>1387.6649933024444</v>
      </c>
      <c r="H197" s="123">
        <f t="shared" si="7"/>
        <v>1314.6299879817368</v>
      </c>
      <c r="I197" s="125">
        <f t="shared" si="8"/>
        <v>94.73684169643174</v>
      </c>
      <c r="J197" s="126"/>
      <c r="K197" s="123">
        <v>0</v>
      </c>
      <c r="L197" s="123">
        <v>1314.6299879817368</v>
      </c>
      <c r="M197" s="83"/>
      <c r="N197" s="109"/>
    </row>
    <row r="198" spans="1:14" s="82" customFormat="1" ht="15" customHeight="1">
      <c r="A198" s="143">
        <v>228</v>
      </c>
      <c r="B198" s="77" t="s">
        <v>50</v>
      </c>
      <c r="C198" s="145" t="s">
        <v>530</v>
      </c>
      <c r="D198" s="123">
        <v>262.27107515662016</v>
      </c>
      <c r="E198" s="123">
        <v>255.19378772605555</v>
      </c>
      <c r="F198" s="124">
        <f t="shared" si="6"/>
        <v>-2.69846281231672</v>
      </c>
      <c r="G198" s="123">
        <v>255.19378772605555</v>
      </c>
      <c r="H198" s="123">
        <f t="shared" si="7"/>
        <v>228.49114544237796</v>
      </c>
      <c r="I198" s="125">
        <f t="shared" si="8"/>
        <v>89.53632746250774</v>
      </c>
      <c r="J198" s="126"/>
      <c r="K198" s="123">
        <v>0</v>
      </c>
      <c r="L198" s="123">
        <v>228.49114544237796</v>
      </c>
      <c r="M198" s="83"/>
      <c r="N198" s="109"/>
    </row>
    <row r="199" spans="1:14" s="82" customFormat="1" ht="15" customHeight="1">
      <c r="A199" s="143">
        <v>229</v>
      </c>
      <c r="B199" s="77" t="s">
        <v>419</v>
      </c>
      <c r="C199" s="145" t="s">
        <v>151</v>
      </c>
      <c r="D199" s="123">
        <v>2938.055143776124</v>
      </c>
      <c r="E199" s="123">
        <v>2151.09765885</v>
      </c>
      <c r="F199" s="124">
        <f t="shared" si="6"/>
        <v>-26.78498007749066</v>
      </c>
      <c r="G199" s="123">
        <v>2151.09765885</v>
      </c>
      <c r="H199" s="123">
        <f t="shared" si="7"/>
        <v>2151.09765885</v>
      </c>
      <c r="I199" s="125">
        <f t="shared" si="8"/>
        <v>100</v>
      </c>
      <c r="J199" s="126"/>
      <c r="K199" s="123">
        <v>792.1482857952998</v>
      </c>
      <c r="L199" s="123">
        <v>1358.9493730547001</v>
      </c>
      <c r="M199" s="83"/>
      <c r="N199" s="109"/>
    </row>
    <row r="200" spans="1:18" s="82" customFormat="1" ht="15" customHeight="1">
      <c r="A200" s="143">
        <v>231</v>
      </c>
      <c r="B200" s="77" t="s">
        <v>93</v>
      </c>
      <c r="C200" s="145" t="s">
        <v>420</v>
      </c>
      <c r="D200" s="123">
        <v>570.801533204</v>
      </c>
      <c r="E200" s="123">
        <v>570.8015332040001</v>
      </c>
      <c r="F200" s="124">
        <f t="shared" si="6"/>
        <v>0</v>
      </c>
      <c r="G200" s="123">
        <v>83.98403458572223</v>
      </c>
      <c r="H200" s="123">
        <f t="shared" si="7"/>
        <v>83.98403458572223</v>
      </c>
      <c r="I200" s="125">
        <f t="shared" si="8"/>
        <v>14.713351261393157</v>
      </c>
      <c r="J200" s="126"/>
      <c r="K200" s="123">
        <v>29.394413147545226</v>
      </c>
      <c r="L200" s="123">
        <v>54.589621438177</v>
      </c>
      <c r="M200" s="83"/>
      <c r="N200" s="109"/>
      <c r="O200" s="86"/>
      <c r="P200" s="86"/>
      <c r="Q200" s="86"/>
      <c r="R200" s="86"/>
    </row>
    <row r="201" spans="1:18" s="86" customFormat="1" ht="15" customHeight="1">
      <c r="A201" s="143">
        <v>233</v>
      </c>
      <c r="B201" s="77" t="s">
        <v>93</v>
      </c>
      <c r="C201" s="146" t="s">
        <v>152</v>
      </c>
      <c r="D201" s="123">
        <v>112.21198690924807</v>
      </c>
      <c r="E201" s="123">
        <v>112.21198649872223</v>
      </c>
      <c r="F201" s="124">
        <f t="shared" si="6"/>
        <v>-3.658484786228655E-07</v>
      </c>
      <c r="G201" s="123">
        <v>112.21198649872223</v>
      </c>
      <c r="H201" s="123">
        <f t="shared" si="7"/>
        <v>72.93779135916</v>
      </c>
      <c r="I201" s="125">
        <f t="shared" si="8"/>
        <v>65.00000012029959</v>
      </c>
      <c r="J201" s="126"/>
      <c r="K201" s="123">
        <v>0</v>
      </c>
      <c r="L201" s="123">
        <v>72.93779135916</v>
      </c>
      <c r="M201" s="83"/>
      <c r="N201" s="109"/>
      <c r="O201" s="82"/>
      <c r="P201" s="82"/>
      <c r="Q201" s="82"/>
      <c r="R201" s="82"/>
    </row>
    <row r="202" spans="1:14" s="82" customFormat="1" ht="15" customHeight="1">
      <c r="A202" s="143">
        <v>235</v>
      </c>
      <c r="B202" s="77" t="s">
        <v>42</v>
      </c>
      <c r="C202" s="145" t="s">
        <v>153</v>
      </c>
      <c r="D202" s="123">
        <v>1318.772012107504</v>
      </c>
      <c r="E202" s="123">
        <v>1318.7720129285556</v>
      </c>
      <c r="F202" s="124">
        <f t="shared" si="6"/>
        <v>6.225879189969419E-08</v>
      </c>
      <c r="G202" s="123">
        <v>1192.8209628584445</v>
      </c>
      <c r="H202" s="123">
        <f t="shared" si="7"/>
        <v>1192.8209636794961</v>
      </c>
      <c r="I202" s="125">
        <f t="shared" si="8"/>
        <v>90.44936895731023</v>
      </c>
      <c r="J202" s="126"/>
      <c r="K202" s="123">
        <v>1192.8209636794961</v>
      </c>
      <c r="L202" s="123">
        <v>0</v>
      </c>
      <c r="M202" s="83"/>
      <c r="N202" s="109"/>
    </row>
    <row r="203" spans="1:14" s="82" customFormat="1" ht="15" customHeight="1">
      <c r="A203" s="143">
        <v>236</v>
      </c>
      <c r="B203" s="77" t="s">
        <v>42</v>
      </c>
      <c r="C203" s="145" t="s">
        <v>531</v>
      </c>
      <c r="D203" s="123">
        <v>1202.3920300000002</v>
      </c>
      <c r="E203" s="123">
        <v>1202.3850821399444</v>
      </c>
      <c r="F203" s="124">
        <f t="shared" si="6"/>
        <v>-0.0005778365027850896</v>
      </c>
      <c r="G203" s="123">
        <v>1202.3850821399444</v>
      </c>
      <c r="H203" s="123">
        <f t="shared" si="7"/>
        <v>1022.0273246204629</v>
      </c>
      <c r="I203" s="125">
        <f t="shared" si="8"/>
        <v>85.00000039933214</v>
      </c>
      <c r="J203" s="126"/>
      <c r="K203" s="123">
        <v>0</v>
      </c>
      <c r="L203" s="123">
        <v>1022.0273246204629</v>
      </c>
      <c r="M203" s="83"/>
      <c r="N203" s="109"/>
    </row>
    <row r="204" spans="1:14" s="82" customFormat="1" ht="15" customHeight="1">
      <c r="A204" s="147">
        <v>242</v>
      </c>
      <c r="B204" s="160" t="s">
        <v>54</v>
      </c>
      <c r="C204" s="148" t="s">
        <v>154</v>
      </c>
      <c r="D204" s="132">
        <v>699.2583465</v>
      </c>
      <c r="E204" s="132">
        <v>699.2533352352222</v>
      </c>
      <c r="F204" s="133">
        <f t="shared" si="6"/>
        <v>-0.0007166542670375975</v>
      </c>
      <c r="G204" s="132">
        <v>188.62269163522222</v>
      </c>
      <c r="H204" s="132">
        <f t="shared" si="7"/>
        <v>188.62269163522222</v>
      </c>
      <c r="I204" s="134">
        <f t="shared" si="8"/>
        <v>26.974871928465145</v>
      </c>
      <c r="J204" s="135"/>
      <c r="K204" s="132">
        <v>52.39519388984822</v>
      </c>
      <c r="L204" s="132">
        <v>136.227497745374</v>
      </c>
      <c r="M204" s="83"/>
      <c r="N204" s="109"/>
    </row>
    <row r="205" spans="1:14" s="82" customFormat="1" ht="15" customHeight="1">
      <c r="A205" s="149">
        <v>243</v>
      </c>
      <c r="B205" s="164" t="s">
        <v>54</v>
      </c>
      <c r="C205" s="150" t="s">
        <v>549</v>
      </c>
      <c r="D205" s="138">
        <v>1719.7803782797519</v>
      </c>
      <c r="E205" s="138">
        <v>1719.7766363367223</v>
      </c>
      <c r="F205" s="139">
        <f t="shared" si="6"/>
        <v>-0.00021758260977833288</v>
      </c>
      <c r="G205" s="138">
        <v>1719.7766363367223</v>
      </c>
      <c r="H205" s="138">
        <f t="shared" si="7"/>
        <v>1719.7766363367225</v>
      </c>
      <c r="I205" s="140">
        <f aca="true" t="shared" si="9" ref="I205:I229">+H205/E205*100</f>
        <v>100.00000000000003</v>
      </c>
      <c r="J205" s="141"/>
      <c r="K205" s="138">
        <v>1620.0664779785484</v>
      </c>
      <c r="L205" s="138">
        <v>99.71015835817401</v>
      </c>
      <c r="M205" s="83"/>
      <c r="N205" s="109"/>
    </row>
    <row r="206" spans="1:14" s="82" customFormat="1" ht="15" customHeight="1">
      <c r="A206" s="143">
        <v>244</v>
      </c>
      <c r="B206" s="77" t="s">
        <v>54</v>
      </c>
      <c r="C206" s="145" t="s">
        <v>351</v>
      </c>
      <c r="D206" s="123">
        <v>1227.7089895</v>
      </c>
      <c r="E206" s="123">
        <v>1227.7033770080557</v>
      </c>
      <c r="F206" s="124">
        <f aca="true" t="shared" si="10" ref="F206:F228">E206/D206*100-100</f>
        <v>-0.00045715165339288433</v>
      </c>
      <c r="G206" s="123">
        <v>324.77532481055556</v>
      </c>
      <c r="H206" s="123">
        <f aca="true" t="shared" si="11" ref="H206:H229">K206+L206</f>
        <v>324.7753248105555</v>
      </c>
      <c r="I206" s="125">
        <f t="shared" si="9"/>
        <v>26.453891949213435</v>
      </c>
      <c r="J206" s="126"/>
      <c r="K206" s="123">
        <v>42.06161498416148</v>
      </c>
      <c r="L206" s="123">
        <v>282.71370982639405</v>
      </c>
      <c r="M206" s="83"/>
      <c r="N206" s="109"/>
    </row>
    <row r="207" spans="1:14" s="82" customFormat="1" ht="15" customHeight="1">
      <c r="A207" s="143">
        <v>245</v>
      </c>
      <c r="B207" s="77" t="s">
        <v>54</v>
      </c>
      <c r="C207" s="146" t="s">
        <v>553</v>
      </c>
      <c r="D207" s="123">
        <v>1221.7559059999999</v>
      </c>
      <c r="E207" s="123">
        <v>1221.7605372144444</v>
      </c>
      <c r="F207" s="124">
        <f t="shared" si="10"/>
        <v>0.0003790621696140306</v>
      </c>
      <c r="G207" s="123">
        <v>1221.7605372144444</v>
      </c>
      <c r="H207" s="123">
        <f t="shared" si="11"/>
        <v>1221.7605372144446</v>
      </c>
      <c r="I207" s="125">
        <f t="shared" si="9"/>
        <v>100.00000000000003</v>
      </c>
      <c r="J207" s="126"/>
      <c r="K207" s="123">
        <v>869.9507009378675</v>
      </c>
      <c r="L207" s="123">
        <v>351.8098362765771</v>
      </c>
      <c r="M207" s="83"/>
      <c r="N207" s="109"/>
    </row>
    <row r="208" spans="1:14" s="82" customFormat="1" ht="15" customHeight="1">
      <c r="A208" s="143">
        <v>247</v>
      </c>
      <c r="B208" s="77" t="s">
        <v>93</v>
      </c>
      <c r="C208" s="145" t="s">
        <v>532</v>
      </c>
      <c r="D208" s="123">
        <v>243.36082320650388</v>
      </c>
      <c r="E208" s="123">
        <v>252.70263774700004</v>
      </c>
      <c r="F208" s="124">
        <f t="shared" si="10"/>
        <v>3.838668203620088</v>
      </c>
      <c r="G208" s="123">
        <v>252.70263774700004</v>
      </c>
      <c r="H208" s="123">
        <f t="shared" si="11"/>
        <v>252.70263774700004</v>
      </c>
      <c r="I208" s="125">
        <f t="shared" si="9"/>
        <v>100</v>
      </c>
      <c r="J208" s="126"/>
      <c r="K208" s="123">
        <v>91.370574614739</v>
      </c>
      <c r="L208" s="123">
        <v>161.33206313226103</v>
      </c>
      <c r="M208" s="83"/>
      <c r="N208" s="109"/>
    </row>
    <row r="209" spans="1:14" s="82" customFormat="1" ht="15" customHeight="1">
      <c r="A209" s="143">
        <v>248</v>
      </c>
      <c r="B209" s="77" t="s">
        <v>93</v>
      </c>
      <c r="C209" s="146" t="s">
        <v>155</v>
      </c>
      <c r="D209" s="123">
        <v>1005.1755717903721</v>
      </c>
      <c r="E209" s="123">
        <v>851.9676554237222</v>
      </c>
      <c r="F209" s="124">
        <f t="shared" si="10"/>
        <v>-15.241906057641557</v>
      </c>
      <c r="G209" s="123">
        <v>812.7165554237223</v>
      </c>
      <c r="H209" s="123">
        <f t="shared" si="11"/>
        <v>726.031447102073</v>
      </c>
      <c r="I209" s="125">
        <f t="shared" si="9"/>
        <v>85.21819372837395</v>
      </c>
      <c r="J209" s="126"/>
      <c r="K209" s="123">
        <v>0</v>
      </c>
      <c r="L209" s="123">
        <v>726.031447102073</v>
      </c>
      <c r="M209" s="83"/>
      <c r="N209" s="109"/>
    </row>
    <row r="210" spans="1:14" s="82" customFormat="1" ht="15" customHeight="1">
      <c r="A210" s="143">
        <v>249</v>
      </c>
      <c r="B210" s="77" t="s">
        <v>93</v>
      </c>
      <c r="C210" s="146" t="s">
        <v>155</v>
      </c>
      <c r="D210" s="123">
        <v>759.9143797</v>
      </c>
      <c r="E210" s="123">
        <v>750.8625391929444</v>
      </c>
      <c r="F210" s="124">
        <f t="shared" si="10"/>
        <v>-1.1911658403712835</v>
      </c>
      <c r="G210" s="123">
        <v>587.2176121352222</v>
      </c>
      <c r="H210" s="123">
        <f t="shared" si="11"/>
        <v>587.2176121352222</v>
      </c>
      <c r="I210" s="125">
        <f t="shared" si="9"/>
        <v>78.20574092914345</v>
      </c>
      <c r="J210" s="126"/>
      <c r="K210" s="123">
        <v>579.7716330647833</v>
      </c>
      <c r="L210" s="123">
        <v>7.445979070439</v>
      </c>
      <c r="M210" s="83"/>
      <c r="N210" s="109"/>
    </row>
    <row r="211" spans="1:14" s="82" customFormat="1" ht="15" customHeight="1">
      <c r="A211" s="143">
        <v>250</v>
      </c>
      <c r="B211" s="77" t="s">
        <v>93</v>
      </c>
      <c r="C211" s="146" t="s">
        <v>528</v>
      </c>
      <c r="D211" s="123">
        <v>586.2995551798759</v>
      </c>
      <c r="E211" s="123">
        <v>586.2995548659444</v>
      </c>
      <c r="F211" s="124">
        <f t="shared" si="10"/>
        <v>-5.354456789063988E-08</v>
      </c>
      <c r="G211" s="123">
        <v>586.2995548659444</v>
      </c>
      <c r="H211" s="123">
        <f t="shared" si="11"/>
        <v>487.6030450669702</v>
      </c>
      <c r="I211" s="125">
        <f t="shared" si="9"/>
        <v>83.1661973849629</v>
      </c>
      <c r="J211" s="126"/>
      <c r="K211" s="123">
        <v>0</v>
      </c>
      <c r="L211" s="123">
        <v>487.6030450669702</v>
      </c>
      <c r="M211" s="83"/>
      <c r="N211" s="109"/>
    </row>
    <row r="212" spans="1:14" s="82" customFormat="1" ht="15" customHeight="1">
      <c r="A212" s="143">
        <v>251</v>
      </c>
      <c r="B212" s="107" t="s">
        <v>110</v>
      </c>
      <c r="C212" s="146" t="s">
        <v>433</v>
      </c>
      <c r="D212" s="123">
        <v>600.5420135774962</v>
      </c>
      <c r="E212" s="123">
        <v>600.5389910447778</v>
      </c>
      <c r="F212" s="124">
        <f t="shared" si="10"/>
        <v>-0.0005033007932695455</v>
      </c>
      <c r="G212" s="123">
        <v>261.221827328</v>
      </c>
      <c r="H212" s="123">
        <f t="shared" si="11"/>
        <v>261.221827328</v>
      </c>
      <c r="I212" s="125">
        <f t="shared" si="9"/>
        <v>43.49789626041493</v>
      </c>
      <c r="J212" s="126"/>
      <c r="K212" s="123">
        <v>183.28104941834803</v>
      </c>
      <c r="L212" s="123">
        <v>77.940777909652</v>
      </c>
      <c r="M212" s="83"/>
      <c r="N212" s="109"/>
    </row>
    <row r="213" spans="1:14" s="82" customFormat="1" ht="15" customHeight="1">
      <c r="A213" s="143">
        <v>252</v>
      </c>
      <c r="B213" s="77" t="s">
        <v>54</v>
      </c>
      <c r="C213" s="146" t="s">
        <v>421</v>
      </c>
      <c r="D213" s="123">
        <v>103.59169988262016</v>
      </c>
      <c r="E213" s="123">
        <v>103.59169937550001</v>
      </c>
      <c r="F213" s="124">
        <f t="shared" si="10"/>
        <v>-4.895374274838105E-07</v>
      </c>
      <c r="G213" s="123">
        <v>103.59169937550001</v>
      </c>
      <c r="H213" s="123">
        <f t="shared" si="11"/>
        <v>70.87852910646902</v>
      </c>
      <c r="I213" s="125">
        <f t="shared" si="9"/>
        <v>68.42105065730021</v>
      </c>
      <c r="J213" s="126"/>
      <c r="K213" s="123">
        <v>0</v>
      </c>
      <c r="L213" s="123">
        <v>70.87852910646902</v>
      </c>
      <c r="M213" s="83"/>
      <c r="N213" s="109"/>
    </row>
    <row r="214" spans="1:14" s="82" customFormat="1" ht="15" customHeight="1">
      <c r="A214" s="143">
        <v>253</v>
      </c>
      <c r="B214" s="77" t="s">
        <v>54</v>
      </c>
      <c r="C214" s="145" t="s">
        <v>521</v>
      </c>
      <c r="D214" s="123">
        <v>1070.4075245986203</v>
      </c>
      <c r="E214" s="123">
        <v>1070.4059675465555</v>
      </c>
      <c r="F214" s="124">
        <f t="shared" si="10"/>
        <v>-0.0001454634827382506</v>
      </c>
      <c r="G214" s="123">
        <v>66.88617754655556</v>
      </c>
      <c r="H214" s="123">
        <f t="shared" si="11"/>
        <v>66.88617754655554</v>
      </c>
      <c r="I214" s="125">
        <f t="shared" si="9"/>
        <v>6.2486738279181395</v>
      </c>
      <c r="J214" s="126"/>
      <c r="K214" s="123">
        <v>7.040648029838549</v>
      </c>
      <c r="L214" s="123">
        <v>59.845529516717</v>
      </c>
      <c r="M214" s="83"/>
      <c r="N214" s="109"/>
    </row>
    <row r="215" spans="1:14" s="82" customFormat="1" ht="15" customHeight="1">
      <c r="A215" s="143">
        <v>258</v>
      </c>
      <c r="B215" s="107" t="s">
        <v>332</v>
      </c>
      <c r="C215" s="146" t="s">
        <v>156</v>
      </c>
      <c r="D215" s="123">
        <v>5634.5477398</v>
      </c>
      <c r="E215" s="123">
        <v>5634.573907200001</v>
      </c>
      <c r="F215" s="124">
        <f t="shared" si="10"/>
        <v>0.0004644099439445881</v>
      </c>
      <c r="G215" s="123">
        <v>5634.573907200001</v>
      </c>
      <c r="H215" s="123">
        <f t="shared" si="11"/>
        <v>5634.573907200001</v>
      </c>
      <c r="I215" s="125">
        <f t="shared" si="9"/>
        <v>100</v>
      </c>
      <c r="J215" s="126"/>
      <c r="K215" s="123">
        <v>5634.573907200001</v>
      </c>
      <c r="L215" s="123">
        <v>0</v>
      </c>
      <c r="M215" s="83"/>
      <c r="N215" s="109"/>
    </row>
    <row r="216" spans="1:14" s="82" customFormat="1" ht="15" customHeight="1">
      <c r="A216" s="143">
        <v>259</v>
      </c>
      <c r="B216" s="77" t="s">
        <v>110</v>
      </c>
      <c r="C216" s="145" t="s">
        <v>533</v>
      </c>
      <c r="D216" s="123">
        <v>1223.0698756207519</v>
      </c>
      <c r="E216" s="123">
        <v>1223.064276</v>
      </c>
      <c r="F216" s="124">
        <f t="shared" si="10"/>
        <v>-0.00045783326557113924</v>
      </c>
      <c r="G216" s="123">
        <v>64.10434721227777</v>
      </c>
      <c r="H216" s="123">
        <f t="shared" si="11"/>
        <v>64.10434721227777</v>
      </c>
      <c r="I216" s="125">
        <f t="shared" si="9"/>
        <v>5.241290132512853</v>
      </c>
      <c r="J216" s="126"/>
      <c r="K216" s="123">
        <v>50.01951729091977</v>
      </c>
      <c r="L216" s="123">
        <v>14.084829921358002</v>
      </c>
      <c r="M216" s="83"/>
      <c r="N216" s="109"/>
    </row>
    <row r="217" spans="1:14" s="82" customFormat="1" ht="15" customHeight="1">
      <c r="A217" s="143">
        <v>260</v>
      </c>
      <c r="B217" s="77" t="s">
        <v>54</v>
      </c>
      <c r="C217" s="145" t="s">
        <v>361</v>
      </c>
      <c r="D217" s="123">
        <v>491.2319385877519</v>
      </c>
      <c r="E217" s="123">
        <v>491.22751650000004</v>
      </c>
      <c r="F217" s="124">
        <f t="shared" si="10"/>
        <v>-0.0009002036318435103</v>
      </c>
      <c r="G217" s="123">
        <v>8.2034799</v>
      </c>
      <c r="H217" s="123">
        <f t="shared" si="11"/>
        <v>8.2034799</v>
      </c>
      <c r="I217" s="125">
        <f t="shared" si="9"/>
        <v>1.6699960047942466</v>
      </c>
      <c r="J217" s="126"/>
      <c r="K217" s="123">
        <v>0.41017399499999985</v>
      </c>
      <c r="L217" s="123">
        <v>7.793305905</v>
      </c>
      <c r="M217" s="83"/>
      <c r="N217" s="109"/>
    </row>
    <row r="218" spans="1:14" s="82" customFormat="1" ht="15" customHeight="1">
      <c r="A218" s="143">
        <v>261</v>
      </c>
      <c r="B218" s="77" t="s">
        <v>114</v>
      </c>
      <c r="C218" s="145" t="s">
        <v>157</v>
      </c>
      <c r="D218" s="123">
        <v>6610.671413162752</v>
      </c>
      <c r="E218" s="123">
        <v>6610.671413573278</v>
      </c>
      <c r="F218" s="124">
        <f t="shared" si="10"/>
        <v>6.210058245414984E-09</v>
      </c>
      <c r="G218" s="123">
        <v>4186.1108301359445</v>
      </c>
      <c r="H218" s="123">
        <f t="shared" si="11"/>
        <v>4186.1108301359445</v>
      </c>
      <c r="I218" s="125">
        <f t="shared" si="9"/>
        <v>63.32353505788936</v>
      </c>
      <c r="J218" s="126"/>
      <c r="K218" s="123">
        <v>4186.1108301359445</v>
      </c>
      <c r="L218" s="123">
        <v>0</v>
      </c>
      <c r="M218" s="83"/>
      <c r="N218" s="109"/>
    </row>
    <row r="219" spans="1:14" s="82" customFormat="1" ht="15" customHeight="1">
      <c r="A219" s="143">
        <v>262</v>
      </c>
      <c r="B219" s="77" t="s">
        <v>93</v>
      </c>
      <c r="C219" s="145" t="s">
        <v>422</v>
      </c>
      <c r="D219" s="123">
        <v>529.3141672</v>
      </c>
      <c r="E219" s="123">
        <v>529.3141672</v>
      </c>
      <c r="F219" s="124">
        <f t="shared" si="10"/>
        <v>0</v>
      </c>
      <c r="G219" s="123">
        <v>490.8002817755556</v>
      </c>
      <c r="H219" s="123">
        <f t="shared" si="11"/>
        <v>490.8002817755556</v>
      </c>
      <c r="I219" s="125">
        <f t="shared" si="9"/>
        <v>92.72381360427633</v>
      </c>
      <c r="J219" s="126"/>
      <c r="K219" s="123">
        <v>239.49264356132161</v>
      </c>
      <c r="L219" s="123">
        <v>251.30763821423398</v>
      </c>
      <c r="M219" s="83"/>
      <c r="N219" s="109"/>
    </row>
    <row r="220" spans="1:14" s="82" customFormat="1" ht="15" customHeight="1">
      <c r="A220" s="143">
        <v>264</v>
      </c>
      <c r="B220" s="77" t="s">
        <v>350</v>
      </c>
      <c r="C220" s="145" t="s">
        <v>158</v>
      </c>
      <c r="D220" s="123">
        <v>9630.92668218062</v>
      </c>
      <c r="E220" s="123">
        <v>9630.9266816735</v>
      </c>
      <c r="F220" s="124">
        <f t="shared" si="10"/>
        <v>-5.265533786769083E-09</v>
      </c>
      <c r="G220" s="123">
        <v>5753.966398554499</v>
      </c>
      <c r="H220" s="123">
        <f t="shared" si="11"/>
        <v>5753.96639906162</v>
      </c>
      <c r="I220" s="125">
        <f t="shared" si="9"/>
        <v>59.74468074822674</v>
      </c>
      <c r="J220" s="126"/>
      <c r="K220" s="123">
        <v>5753.96639906162</v>
      </c>
      <c r="L220" s="123">
        <v>0</v>
      </c>
      <c r="M220" s="83"/>
      <c r="N220" s="109"/>
    </row>
    <row r="221" spans="1:14" s="82" customFormat="1" ht="15" customHeight="1">
      <c r="A221" s="143">
        <v>267</v>
      </c>
      <c r="B221" s="77" t="s">
        <v>93</v>
      </c>
      <c r="C221" s="145" t="s">
        <v>423</v>
      </c>
      <c r="D221" s="123">
        <v>426.09685790000003</v>
      </c>
      <c r="E221" s="123">
        <v>453.29787020000003</v>
      </c>
      <c r="F221" s="124">
        <f t="shared" si="10"/>
        <v>6.38376270457826</v>
      </c>
      <c r="G221" s="123">
        <v>453.29787020000003</v>
      </c>
      <c r="H221" s="123">
        <f t="shared" si="11"/>
        <v>453.29787020000003</v>
      </c>
      <c r="I221" s="125">
        <f t="shared" si="9"/>
        <v>100</v>
      </c>
      <c r="J221" s="126"/>
      <c r="K221" s="123">
        <v>453.29787020000003</v>
      </c>
      <c r="L221" s="123">
        <v>0</v>
      </c>
      <c r="M221" s="83"/>
      <c r="N221" s="109"/>
    </row>
    <row r="222" spans="1:14" s="82" customFormat="1" ht="15" customHeight="1">
      <c r="A222" s="143">
        <v>268</v>
      </c>
      <c r="B222" s="77" t="s">
        <v>424</v>
      </c>
      <c r="C222" s="145" t="s">
        <v>159</v>
      </c>
      <c r="D222" s="123">
        <v>269.97220588799996</v>
      </c>
      <c r="E222" s="123">
        <v>269.972205888</v>
      </c>
      <c r="F222" s="124">
        <f t="shared" si="10"/>
        <v>0</v>
      </c>
      <c r="G222" s="123">
        <v>269.972205888</v>
      </c>
      <c r="H222" s="123">
        <f t="shared" si="11"/>
        <v>269.972205888</v>
      </c>
      <c r="I222" s="125">
        <f t="shared" si="9"/>
        <v>100</v>
      </c>
      <c r="J222" s="126"/>
      <c r="K222" s="123">
        <v>269.972205888</v>
      </c>
      <c r="L222" s="123">
        <v>0</v>
      </c>
      <c r="M222" s="83"/>
      <c r="N222" s="109"/>
    </row>
    <row r="223" spans="1:14" s="82" customFormat="1" ht="15" customHeight="1">
      <c r="A223" s="143">
        <v>273</v>
      </c>
      <c r="B223" s="77" t="s">
        <v>54</v>
      </c>
      <c r="C223" s="145" t="s">
        <v>425</v>
      </c>
      <c r="D223" s="123">
        <v>1350.061864235</v>
      </c>
      <c r="E223" s="123">
        <v>1350.0546682000002</v>
      </c>
      <c r="F223" s="124">
        <f t="shared" si="10"/>
        <v>-0.0005330152040130542</v>
      </c>
      <c r="G223" s="123">
        <v>1350.0546682000002</v>
      </c>
      <c r="H223" s="123">
        <f t="shared" si="11"/>
        <v>1350.0546682000002</v>
      </c>
      <c r="I223" s="125">
        <f t="shared" si="9"/>
        <v>100</v>
      </c>
      <c r="J223" s="126"/>
      <c r="K223" s="123">
        <v>1350.0546682000002</v>
      </c>
      <c r="L223" s="123">
        <v>0</v>
      </c>
      <c r="M223" s="83"/>
      <c r="N223" s="109"/>
    </row>
    <row r="224" spans="1:18" s="82" customFormat="1" ht="15" customHeight="1">
      <c r="A224" s="143">
        <v>274</v>
      </c>
      <c r="B224" s="77" t="s">
        <v>54</v>
      </c>
      <c r="C224" s="145" t="s">
        <v>550</v>
      </c>
      <c r="D224" s="123">
        <v>4346.720064659</v>
      </c>
      <c r="E224" s="123">
        <v>4346.722380266222</v>
      </c>
      <c r="F224" s="124">
        <f t="shared" si="10"/>
        <v>5.3272517845925904E-05</v>
      </c>
      <c r="G224" s="123">
        <v>4346.722380266222</v>
      </c>
      <c r="H224" s="123">
        <f t="shared" si="11"/>
        <v>4346.722380266223</v>
      </c>
      <c r="I224" s="125">
        <f t="shared" si="9"/>
        <v>100.00000000000003</v>
      </c>
      <c r="J224" s="126"/>
      <c r="K224" s="123">
        <v>4329.7365207769035</v>
      </c>
      <c r="L224" s="123">
        <v>16.985859489319</v>
      </c>
      <c r="M224" s="83"/>
      <c r="N224" s="109"/>
      <c r="O224" s="86"/>
      <c r="P224" s="86"/>
      <c r="Q224" s="86"/>
      <c r="R224" s="86"/>
    </row>
    <row r="225" spans="1:14" s="86" customFormat="1" ht="15" customHeight="1">
      <c r="A225" s="143">
        <v>284</v>
      </c>
      <c r="B225" s="77" t="s">
        <v>110</v>
      </c>
      <c r="C225" s="145" t="s">
        <v>426</v>
      </c>
      <c r="D225" s="123">
        <v>1793.644655118628</v>
      </c>
      <c r="E225" s="123">
        <v>1699.767707967</v>
      </c>
      <c r="F225" s="124">
        <f t="shared" si="10"/>
        <v>-5.233865408275037</v>
      </c>
      <c r="G225" s="123">
        <v>1699.767707967</v>
      </c>
      <c r="H225" s="123">
        <f t="shared" si="11"/>
        <v>1699.767707967</v>
      </c>
      <c r="I225" s="125">
        <f t="shared" si="9"/>
        <v>100</v>
      </c>
      <c r="J225" s="126"/>
      <c r="K225" s="123">
        <v>1699.767707967</v>
      </c>
      <c r="L225" s="123">
        <v>0</v>
      </c>
      <c r="M225" s="83"/>
      <c r="N225" s="109"/>
    </row>
    <row r="226" spans="1:14" s="86" customFormat="1" ht="15" customHeight="1">
      <c r="A226" s="143">
        <v>293</v>
      </c>
      <c r="B226" s="77" t="s">
        <v>93</v>
      </c>
      <c r="C226" s="145" t="s">
        <v>427</v>
      </c>
      <c r="D226" s="123">
        <v>1483.6915800000002</v>
      </c>
      <c r="E226" s="123">
        <v>1483.69158</v>
      </c>
      <c r="F226" s="124">
        <f t="shared" si="10"/>
        <v>0</v>
      </c>
      <c r="G226" s="123">
        <v>1483.69158</v>
      </c>
      <c r="H226" s="123">
        <f t="shared" si="11"/>
        <v>1483.6915800000002</v>
      </c>
      <c r="I226" s="125">
        <f t="shared" si="9"/>
        <v>100.00000000000003</v>
      </c>
      <c r="J226" s="126"/>
      <c r="K226" s="123">
        <v>1483.6915800000002</v>
      </c>
      <c r="L226" s="123">
        <v>0</v>
      </c>
      <c r="M226" s="83"/>
      <c r="N226" s="109"/>
    </row>
    <row r="227" spans="1:14" s="86" customFormat="1" ht="15" customHeight="1">
      <c r="A227" s="143">
        <v>294</v>
      </c>
      <c r="B227" s="77" t="s">
        <v>329</v>
      </c>
      <c r="C227" s="145" t="s">
        <v>534</v>
      </c>
      <c r="D227" s="123">
        <v>1167.7333087000002</v>
      </c>
      <c r="E227" s="123">
        <v>1167.7333087000002</v>
      </c>
      <c r="F227" s="124">
        <f t="shared" si="10"/>
        <v>0</v>
      </c>
      <c r="G227" s="123">
        <v>685.5106746847223</v>
      </c>
      <c r="H227" s="123">
        <f t="shared" si="11"/>
        <v>685.5106746847224</v>
      </c>
      <c r="I227" s="125">
        <f t="shared" si="9"/>
        <v>58.704386487688645</v>
      </c>
      <c r="J227" s="126"/>
      <c r="K227" s="123">
        <v>641.4907957844944</v>
      </c>
      <c r="L227" s="123">
        <v>44.019878900228</v>
      </c>
      <c r="M227" s="83"/>
      <c r="N227" s="109"/>
    </row>
    <row r="228" spans="1:14" s="86" customFormat="1" ht="15" customHeight="1">
      <c r="A228" s="143">
        <v>295</v>
      </c>
      <c r="B228" s="77" t="s">
        <v>93</v>
      </c>
      <c r="C228" s="145" t="s">
        <v>428</v>
      </c>
      <c r="D228" s="123">
        <v>317.9469937</v>
      </c>
      <c r="E228" s="123">
        <v>317.9469937</v>
      </c>
      <c r="F228" s="124">
        <f t="shared" si="10"/>
        <v>0</v>
      </c>
      <c r="G228" s="123">
        <v>268.10828848694445</v>
      </c>
      <c r="H228" s="123">
        <f t="shared" si="11"/>
        <v>317.9469937</v>
      </c>
      <c r="I228" s="125">
        <f t="shared" si="9"/>
        <v>100</v>
      </c>
      <c r="J228" s="126"/>
      <c r="K228" s="123">
        <v>317.9469937</v>
      </c>
      <c r="L228" s="123">
        <v>0</v>
      </c>
      <c r="M228" s="83"/>
      <c r="N228" s="109"/>
    </row>
    <row r="229" spans="1:14" s="86" customFormat="1" ht="15" customHeight="1">
      <c r="A229" s="143">
        <v>305</v>
      </c>
      <c r="B229" s="77" t="s">
        <v>110</v>
      </c>
      <c r="C229" s="145" t="s">
        <v>429</v>
      </c>
      <c r="D229" s="123">
        <v>161.845369</v>
      </c>
      <c r="E229" s="123">
        <v>140.75444460000003</v>
      </c>
      <c r="F229" s="123" t="s">
        <v>352</v>
      </c>
      <c r="G229" s="123">
        <v>140.75444460000003</v>
      </c>
      <c r="H229" s="123">
        <f t="shared" si="11"/>
        <v>140.75444460000003</v>
      </c>
      <c r="I229" s="123">
        <f t="shared" si="9"/>
        <v>100</v>
      </c>
      <c r="J229" s="123"/>
      <c r="K229" s="123">
        <v>140.75444460000003</v>
      </c>
      <c r="L229" s="123">
        <v>0</v>
      </c>
      <c r="M229" s="83"/>
      <c r="N229" s="109"/>
    </row>
    <row r="230" spans="1:14" s="86" customFormat="1" ht="15" customHeight="1">
      <c r="A230" s="143"/>
      <c r="B230" s="144"/>
      <c r="C230" s="145"/>
      <c r="D230" s="123"/>
      <c r="E230" s="123"/>
      <c r="F230" s="123"/>
      <c r="G230" s="123"/>
      <c r="H230" s="123"/>
      <c r="I230" s="123"/>
      <c r="J230" s="123"/>
      <c r="K230" s="123"/>
      <c r="L230" s="123"/>
      <c r="M230" s="55"/>
      <c r="N230" s="106"/>
    </row>
    <row r="231" spans="1:14" s="86" customFormat="1" ht="15" customHeight="1">
      <c r="A231" s="152" t="s">
        <v>353</v>
      </c>
      <c r="B231" s="153"/>
      <c r="C231" s="153"/>
      <c r="D231" s="96">
        <f>SUM(D232:D261)</f>
        <v>126757.2919044062</v>
      </c>
      <c r="E231" s="96">
        <f>SUM(E232:E261)</f>
        <v>126757.29190010777</v>
      </c>
      <c r="F231" s="154">
        <f aca="true" t="shared" si="12" ref="F231:F261">E231/D231*100-100</f>
        <v>-3.3910794172697933E-09</v>
      </c>
      <c r="G231" s="96">
        <f>SUM(G232:G261)</f>
        <v>125872.8384123606</v>
      </c>
      <c r="H231" s="96">
        <f>SUM(H232:H261)</f>
        <v>84154.56232275588</v>
      </c>
      <c r="I231" s="155">
        <f aca="true" t="shared" si="13" ref="I231:I261">+H231/E231*100</f>
        <v>66.39031258972828</v>
      </c>
      <c r="J231" s="96"/>
      <c r="K231" s="96">
        <f>SUM(K232:K261)</f>
        <v>10813.447685501778</v>
      </c>
      <c r="L231" s="96">
        <f>SUM(L232:L261)</f>
        <v>73341.11463725411</v>
      </c>
      <c r="N231" s="106"/>
    </row>
    <row r="232" spans="1:14" s="86" customFormat="1" ht="15" customHeight="1">
      <c r="A232" s="121">
        <v>1</v>
      </c>
      <c r="B232" s="58" t="s">
        <v>160</v>
      </c>
      <c r="C232" s="122" t="s">
        <v>161</v>
      </c>
      <c r="D232" s="98">
        <v>4716.9355239999995</v>
      </c>
      <c r="E232" s="98">
        <v>4716.9355239999995</v>
      </c>
      <c r="F232" s="124">
        <f t="shared" si="12"/>
        <v>0</v>
      </c>
      <c r="G232" s="98">
        <v>4716.9355239999995</v>
      </c>
      <c r="H232" s="98">
        <f aca="true" t="shared" si="14" ref="H232:H261">K232+L232</f>
        <v>560.6496287</v>
      </c>
      <c r="I232" s="156">
        <f t="shared" si="13"/>
        <v>11.88588705203595</v>
      </c>
      <c r="J232" s="99"/>
      <c r="K232" s="98">
        <v>0</v>
      </c>
      <c r="L232" s="98">
        <v>560.6496287</v>
      </c>
      <c r="M232" s="55"/>
      <c r="N232" s="106"/>
    </row>
    <row r="233" spans="1:14" s="86" customFormat="1" ht="15" customHeight="1">
      <c r="A233" s="121">
        <v>2</v>
      </c>
      <c r="B233" s="58" t="s">
        <v>40</v>
      </c>
      <c r="C233" s="122" t="s">
        <v>354</v>
      </c>
      <c r="D233" s="98">
        <v>3373.5012079999997</v>
      </c>
      <c r="E233" s="98">
        <v>3373.5012080000006</v>
      </c>
      <c r="F233" s="124">
        <f t="shared" si="12"/>
        <v>0</v>
      </c>
      <c r="G233" s="98">
        <v>3373.5012080000006</v>
      </c>
      <c r="H233" s="98">
        <f t="shared" si="14"/>
        <v>309.952853</v>
      </c>
      <c r="I233" s="156">
        <f t="shared" si="13"/>
        <v>9.187868445547625</v>
      </c>
      <c r="J233" s="99"/>
      <c r="K233" s="98">
        <v>0</v>
      </c>
      <c r="L233" s="98">
        <v>309.952853</v>
      </c>
      <c r="M233" s="55"/>
      <c r="N233" s="106"/>
    </row>
    <row r="234" spans="1:14" s="86" customFormat="1" ht="15" customHeight="1">
      <c r="A234" s="121">
        <v>3</v>
      </c>
      <c r="B234" s="58" t="s">
        <v>40</v>
      </c>
      <c r="C234" s="122" t="s">
        <v>162</v>
      </c>
      <c r="D234" s="98">
        <v>4804.203803</v>
      </c>
      <c r="E234" s="98">
        <v>4804.203803</v>
      </c>
      <c r="F234" s="124">
        <f t="shared" si="12"/>
        <v>0</v>
      </c>
      <c r="G234" s="98">
        <v>4804.203803</v>
      </c>
      <c r="H234" s="98">
        <f t="shared" si="14"/>
        <v>166.1106552</v>
      </c>
      <c r="I234" s="156">
        <f t="shared" si="13"/>
        <v>3.457610501375309</v>
      </c>
      <c r="J234" s="99"/>
      <c r="K234" s="98">
        <v>0</v>
      </c>
      <c r="L234" s="98">
        <v>166.1106552</v>
      </c>
      <c r="M234" s="55"/>
      <c r="N234" s="106"/>
    </row>
    <row r="235" spans="1:14" s="86" customFormat="1" ht="15" customHeight="1">
      <c r="A235" s="121">
        <v>4</v>
      </c>
      <c r="B235" s="58" t="s">
        <v>40</v>
      </c>
      <c r="C235" s="122" t="s">
        <v>355</v>
      </c>
      <c r="D235" s="98">
        <v>1958.8929900218761</v>
      </c>
      <c r="E235" s="98">
        <v>1958.8929897079447</v>
      </c>
      <c r="F235" s="124">
        <f t="shared" si="12"/>
        <v>-1.602596455541061E-08</v>
      </c>
      <c r="G235" s="98">
        <v>1958.8929897079447</v>
      </c>
      <c r="H235" s="98">
        <f t="shared" si="14"/>
        <v>1076.1743872894</v>
      </c>
      <c r="I235" s="156">
        <f t="shared" si="13"/>
        <v>54.937885476319416</v>
      </c>
      <c r="J235" s="99"/>
      <c r="K235" s="98">
        <v>0</v>
      </c>
      <c r="L235" s="98">
        <v>1076.1743872894</v>
      </c>
      <c r="M235" s="55"/>
      <c r="N235" s="106"/>
    </row>
    <row r="236" spans="1:14" s="86" customFormat="1" ht="15" customHeight="1">
      <c r="A236" s="121">
        <v>5</v>
      </c>
      <c r="B236" s="58" t="s">
        <v>40</v>
      </c>
      <c r="C236" s="122" t="s">
        <v>163</v>
      </c>
      <c r="D236" s="98">
        <v>2292.1593350962485</v>
      </c>
      <c r="E236" s="98">
        <v>2292.159334685722</v>
      </c>
      <c r="F236" s="124">
        <f t="shared" si="12"/>
        <v>-1.7910025462697376E-08</v>
      </c>
      <c r="G236" s="98">
        <v>2274.993756</v>
      </c>
      <c r="H236" s="98">
        <f t="shared" si="14"/>
        <v>1226.8965440648</v>
      </c>
      <c r="I236" s="156">
        <f t="shared" si="13"/>
        <v>53.525796636341596</v>
      </c>
      <c r="J236" s="99"/>
      <c r="K236" s="98">
        <v>0</v>
      </c>
      <c r="L236" s="98">
        <v>1226.8965440648</v>
      </c>
      <c r="M236" s="55"/>
      <c r="N236" s="106"/>
    </row>
    <row r="237" spans="1:14" s="86" customFormat="1" ht="15" customHeight="1">
      <c r="A237" s="121">
        <v>6</v>
      </c>
      <c r="B237" s="58" t="s">
        <v>48</v>
      </c>
      <c r="C237" s="122" t="s">
        <v>164</v>
      </c>
      <c r="D237" s="98">
        <v>2672.0186325</v>
      </c>
      <c r="E237" s="98">
        <v>2672.0186325000004</v>
      </c>
      <c r="F237" s="124">
        <f t="shared" si="12"/>
        <v>0</v>
      </c>
      <c r="G237" s="98">
        <v>2672.0186325000004</v>
      </c>
      <c r="H237" s="98">
        <f t="shared" si="14"/>
        <v>939.9984265</v>
      </c>
      <c r="I237" s="156">
        <f t="shared" si="13"/>
        <v>35.179336516097436</v>
      </c>
      <c r="J237" s="99"/>
      <c r="K237" s="98">
        <v>0</v>
      </c>
      <c r="L237" s="98">
        <v>939.9984265</v>
      </c>
      <c r="M237" s="55"/>
      <c r="N237" s="106"/>
    </row>
    <row r="238" spans="1:14" s="86" customFormat="1" ht="15" customHeight="1">
      <c r="A238" s="121">
        <v>7</v>
      </c>
      <c r="B238" s="58" t="s">
        <v>40</v>
      </c>
      <c r="C238" s="122" t="s">
        <v>165</v>
      </c>
      <c r="D238" s="98">
        <v>3385.538212</v>
      </c>
      <c r="E238" s="98">
        <v>3385.538212000001</v>
      </c>
      <c r="F238" s="124">
        <f t="shared" si="12"/>
        <v>0</v>
      </c>
      <c r="G238" s="98">
        <v>3172.404739</v>
      </c>
      <c r="H238" s="98">
        <f t="shared" si="14"/>
        <v>1216.260752</v>
      </c>
      <c r="I238" s="156">
        <f t="shared" si="13"/>
        <v>35.925181635492336</v>
      </c>
      <c r="J238" s="99"/>
      <c r="K238" s="98">
        <v>0</v>
      </c>
      <c r="L238" s="98">
        <v>1216.260752</v>
      </c>
      <c r="M238" s="55"/>
      <c r="N238" s="106"/>
    </row>
    <row r="239" spans="1:14" s="86" customFormat="1" ht="15" customHeight="1">
      <c r="A239" s="121">
        <v>8</v>
      </c>
      <c r="B239" s="58" t="s">
        <v>40</v>
      </c>
      <c r="C239" s="122" t="s">
        <v>166</v>
      </c>
      <c r="D239" s="98">
        <v>2113.2792240000003</v>
      </c>
      <c r="E239" s="98">
        <v>2113.2792240000003</v>
      </c>
      <c r="F239" s="124">
        <f t="shared" si="12"/>
        <v>0</v>
      </c>
      <c r="G239" s="98">
        <v>2113.2792240000003</v>
      </c>
      <c r="H239" s="98">
        <f t="shared" si="14"/>
        <v>1582.1856736</v>
      </c>
      <c r="I239" s="156">
        <f t="shared" si="13"/>
        <v>74.86874690440811</v>
      </c>
      <c r="J239" s="99"/>
      <c r="K239" s="98">
        <v>0</v>
      </c>
      <c r="L239" s="98">
        <v>1582.1856736</v>
      </c>
      <c r="M239" s="55"/>
      <c r="N239" s="106"/>
    </row>
    <row r="240" spans="1:14" s="86" customFormat="1" ht="15" customHeight="1">
      <c r="A240" s="121">
        <v>9</v>
      </c>
      <c r="B240" s="58" t="s">
        <v>40</v>
      </c>
      <c r="C240" s="122" t="s">
        <v>167</v>
      </c>
      <c r="D240" s="98">
        <v>3113.266415</v>
      </c>
      <c r="E240" s="98">
        <v>3113.2664150000005</v>
      </c>
      <c r="F240" s="124">
        <f t="shared" si="12"/>
        <v>0</v>
      </c>
      <c r="G240" s="98">
        <v>3113.2664150000005</v>
      </c>
      <c r="H240" s="98">
        <f t="shared" si="14"/>
        <v>2627.5078851000003</v>
      </c>
      <c r="I240" s="156">
        <f t="shared" si="13"/>
        <v>84.39714225677662</v>
      </c>
      <c r="J240" s="99"/>
      <c r="K240" s="98">
        <v>0</v>
      </c>
      <c r="L240" s="98">
        <v>2627.5078851000003</v>
      </c>
      <c r="M240" s="55"/>
      <c r="N240" s="106"/>
    </row>
    <row r="241" spans="1:14" s="86" customFormat="1" ht="15" customHeight="1">
      <c r="A241" s="121">
        <v>10</v>
      </c>
      <c r="B241" s="58" t="s">
        <v>40</v>
      </c>
      <c r="C241" s="122" t="s">
        <v>168</v>
      </c>
      <c r="D241" s="98">
        <v>4646.676055</v>
      </c>
      <c r="E241" s="98">
        <v>4646.676055000001</v>
      </c>
      <c r="F241" s="124">
        <f t="shared" si="12"/>
        <v>0</v>
      </c>
      <c r="G241" s="98">
        <v>4646.676055000001</v>
      </c>
      <c r="H241" s="98">
        <f t="shared" si="14"/>
        <v>968.062963</v>
      </c>
      <c r="I241" s="156">
        <f t="shared" si="13"/>
        <v>20.83345065465296</v>
      </c>
      <c r="J241" s="99"/>
      <c r="K241" s="98">
        <v>0</v>
      </c>
      <c r="L241" s="98">
        <v>968.062963</v>
      </c>
      <c r="M241" s="55"/>
      <c r="N241" s="106"/>
    </row>
    <row r="242" spans="1:14" s="86" customFormat="1" ht="15" customHeight="1">
      <c r="A242" s="121">
        <v>11</v>
      </c>
      <c r="B242" s="97" t="s">
        <v>40</v>
      </c>
      <c r="C242" s="86" t="s">
        <v>169</v>
      </c>
      <c r="D242" s="98">
        <v>2238.097722</v>
      </c>
      <c r="E242" s="98">
        <v>2238.0977220000004</v>
      </c>
      <c r="F242" s="124">
        <f t="shared" si="12"/>
        <v>0</v>
      </c>
      <c r="G242" s="98">
        <v>2238.0977220000004</v>
      </c>
      <c r="H242" s="98">
        <f t="shared" si="14"/>
        <v>1708.0770350000003</v>
      </c>
      <c r="I242" s="156">
        <f t="shared" si="13"/>
        <v>76.31825090611481</v>
      </c>
      <c r="J242" s="99"/>
      <c r="K242" s="98">
        <v>0</v>
      </c>
      <c r="L242" s="98">
        <v>1708.0770350000003</v>
      </c>
      <c r="M242" s="55"/>
      <c r="N242" s="106"/>
    </row>
    <row r="243" spans="1:14" s="86" customFormat="1" ht="15" customHeight="1">
      <c r="A243" s="121">
        <v>12</v>
      </c>
      <c r="B243" s="97" t="s">
        <v>40</v>
      </c>
      <c r="C243" s="86" t="s">
        <v>170</v>
      </c>
      <c r="D243" s="98">
        <v>3974.173875</v>
      </c>
      <c r="E243" s="98">
        <v>3974.173875</v>
      </c>
      <c r="F243" s="124">
        <f t="shared" si="12"/>
        <v>0</v>
      </c>
      <c r="G243" s="98">
        <v>3974.173875</v>
      </c>
      <c r="H243" s="98">
        <f t="shared" si="14"/>
        <v>1732.020206</v>
      </c>
      <c r="I243" s="156">
        <f t="shared" si="13"/>
        <v>43.58189300411522</v>
      </c>
      <c r="J243" s="99"/>
      <c r="K243" s="98">
        <v>0</v>
      </c>
      <c r="L243" s="98">
        <v>1732.020206</v>
      </c>
      <c r="M243" s="55"/>
      <c r="N243" s="106"/>
    </row>
    <row r="244" spans="1:14" s="86" customFormat="1" ht="15" customHeight="1">
      <c r="A244" s="130">
        <v>13</v>
      </c>
      <c r="B244" s="100" t="s">
        <v>160</v>
      </c>
      <c r="C244" s="157" t="s">
        <v>171</v>
      </c>
      <c r="D244" s="101">
        <v>3965.0545361</v>
      </c>
      <c r="E244" s="101">
        <v>3965.0545361</v>
      </c>
      <c r="F244" s="133">
        <f t="shared" si="12"/>
        <v>0</v>
      </c>
      <c r="G244" s="101">
        <v>3965.0545361</v>
      </c>
      <c r="H244" s="101">
        <f t="shared" si="14"/>
        <v>75.3490283</v>
      </c>
      <c r="I244" s="158">
        <f t="shared" si="13"/>
        <v>1.9003276654578571</v>
      </c>
      <c r="J244" s="102"/>
      <c r="K244" s="101">
        <v>0</v>
      </c>
      <c r="L244" s="101">
        <v>75.3490283</v>
      </c>
      <c r="M244" s="55"/>
      <c r="N244" s="106"/>
    </row>
    <row r="245" spans="1:14" s="86" customFormat="1" ht="15" customHeight="1">
      <c r="A245" s="136">
        <v>15</v>
      </c>
      <c r="B245" s="103" t="s">
        <v>40</v>
      </c>
      <c r="C245" s="46" t="s">
        <v>172</v>
      </c>
      <c r="D245" s="104">
        <v>7057.9087563155035</v>
      </c>
      <c r="E245" s="104">
        <v>7057.908757136556</v>
      </c>
      <c r="F245" s="139">
        <f t="shared" si="12"/>
        <v>1.1633090934992651E-08</v>
      </c>
      <c r="G245" s="104">
        <v>7057.908757136556</v>
      </c>
      <c r="H245" s="104">
        <f t="shared" si="14"/>
        <v>6739.3247307519</v>
      </c>
      <c r="I245" s="159">
        <f t="shared" si="13"/>
        <v>95.48614132957553</v>
      </c>
      <c r="J245" s="105"/>
      <c r="K245" s="104">
        <v>0</v>
      </c>
      <c r="L245" s="104">
        <v>6739.3247307519</v>
      </c>
      <c r="M245" s="55"/>
      <c r="N245" s="106"/>
    </row>
    <row r="246" spans="1:14" s="86" customFormat="1" ht="15" customHeight="1">
      <c r="A246" s="121">
        <v>16</v>
      </c>
      <c r="B246" s="97" t="s">
        <v>40</v>
      </c>
      <c r="C246" s="86" t="s">
        <v>173</v>
      </c>
      <c r="D246" s="98">
        <v>2223.341716206496</v>
      </c>
      <c r="E246" s="98">
        <v>2223.3417153854443</v>
      </c>
      <c r="F246" s="124">
        <f t="shared" si="12"/>
        <v>-3.692872496685595E-08</v>
      </c>
      <c r="G246" s="98">
        <v>2223.3417153854443</v>
      </c>
      <c r="H246" s="98">
        <f t="shared" si="14"/>
        <v>1575.1918079324</v>
      </c>
      <c r="I246" s="156">
        <f t="shared" si="13"/>
        <v>70.8479401538742</v>
      </c>
      <c r="J246" s="99"/>
      <c r="K246" s="98">
        <v>0</v>
      </c>
      <c r="L246" s="98">
        <v>1575.1918079324</v>
      </c>
      <c r="M246" s="55"/>
      <c r="N246" s="106"/>
    </row>
    <row r="247" spans="1:14" s="86" customFormat="1" ht="15" customHeight="1">
      <c r="A247" s="121">
        <v>17</v>
      </c>
      <c r="B247" s="97" t="s">
        <v>40</v>
      </c>
      <c r="C247" s="86" t="s">
        <v>356</v>
      </c>
      <c r="D247" s="98">
        <v>4440.015926152497</v>
      </c>
      <c r="E247" s="98">
        <v>4440.015925331444</v>
      </c>
      <c r="F247" s="124">
        <f t="shared" si="12"/>
        <v>-1.849210207183205E-08</v>
      </c>
      <c r="G247" s="98">
        <v>4440.015925331444</v>
      </c>
      <c r="H247" s="98">
        <f t="shared" si="14"/>
        <v>4095.3073096439</v>
      </c>
      <c r="I247" s="156">
        <f t="shared" si="13"/>
        <v>92.23632028613025</v>
      </c>
      <c r="J247" s="99"/>
      <c r="K247" s="98">
        <v>0</v>
      </c>
      <c r="L247" s="98">
        <v>4095.3073096439</v>
      </c>
      <c r="M247" s="55"/>
      <c r="N247" s="106"/>
    </row>
    <row r="248" spans="1:14" s="86" customFormat="1" ht="15" customHeight="1">
      <c r="A248" s="121">
        <v>18</v>
      </c>
      <c r="B248" s="97" t="s">
        <v>40</v>
      </c>
      <c r="C248" s="86" t="s">
        <v>174</v>
      </c>
      <c r="D248" s="98">
        <v>3492.113884971372</v>
      </c>
      <c r="E248" s="98">
        <v>3492.113884874778</v>
      </c>
      <c r="F248" s="124">
        <f t="shared" si="12"/>
        <v>-2.766071816040494E-09</v>
      </c>
      <c r="G248" s="98">
        <v>3492.113884874778</v>
      </c>
      <c r="H248" s="98">
        <f t="shared" si="14"/>
        <v>2112.6839679848</v>
      </c>
      <c r="I248" s="156">
        <f t="shared" si="13"/>
        <v>60.4987133190405</v>
      </c>
      <c r="J248" s="99"/>
      <c r="K248" s="98">
        <v>0</v>
      </c>
      <c r="L248" s="98">
        <v>2112.6839679848</v>
      </c>
      <c r="M248" s="55"/>
      <c r="N248" s="106"/>
    </row>
    <row r="249" spans="1:14" s="86" customFormat="1" ht="15" customHeight="1">
      <c r="A249" s="121">
        <v>19</v>
      </c>
      <c r="B249" s="97" t="s">
        <v>40</v>
      </c>
      <c r="C249" s="86" t="s">
        <v>175</v>
      </c>
      <c r="D249" s="98">
        <v>7593.8815987856215</v>
      </c>
      <c r="E249" s="98">
        <v>7593.881598278499</v>
      </c>
      <c r="F249" s="124">
        <f t="shared" si="12"/>
        <v>-6.678035902041302E-09</v>
      </c>
      <c r="G249" s="98">
        <v>7568.383207318278</v>
      </c>
      <c r="H249" s="98">
        <f t="shared" si="14"/>
        <v>5545.482035177701</v>
      </c>
      <c r="I249" s="156">
        <f t="shared" si="13"/>
        <v>73.02565839892524</v>
      </c>
      <c r="J249" s="99"/>
      <c r="K249" s="98">
        <v>0</v>
      </c>
      <c r="L249" s="98">
        <v>5545.482035177701</v>
      </c>
      <c r="M249" s="55"/>
      <c r="N249" s="106"/>
    </row>
    <row r="250" spans="1:14" s="86" customFormat="1" ht="15" customHeight="1">
      <c r="A250" s="121">
        <v>20</v>
      </c>
      <c r="B250" s="97" t="s">
        <v>40</v>
      </c>
      <c r="C250" s="86" t="s">
        <v>357</v>
      </c>
      <c r="D250" s="98">
        <v>7477.902317668621</v>
      </c>
      <c r="E250" s="98">
        <v>7477.902317161501</v>
      </c>
      <c r="F250" s="124">
        <f t="shared" si="12"/>
        <v>-6.781590400350979E-09</v>
      </c>
      <c r="G250" s="98">
        <v>7477.902317161501</v>
      </c>
      <c r="H250" s="98">
        <f t="shared" si="14"/>
        <v>4610.316596620701</v>
      </c>
      <c r="I250" s="156">
        <f t="shared" si="13"/>
        <v>61.65253838687087</v>
      </c>
      <c r="J250" s="99"/>
      <c r="K250" s="98">
        <v>0</v>
      </c>
      <c r="L250" s="98">
        <v>4610.316596620701</v>
      </c>
      <c r="M250" s="55"/>
      <c r="N250" s="106"/>
    </row>
    <row r="251" spans="1:14" s="86" customFormat="1" ht="15" customHeight="1">
      <c r="A251" s="121">
        <v>21</v>
      </c>
      <c r="B251" s="97" t="s">
        <v>40</v>
      </c>
      <c r="C251" s="86" t="s">
        <v>358</v>
      </c>
      <c r="D251" s="98">
        <v>6319.92951408</v>
      </c>
      <c r="E251" s="98">
        <v>6319.92951408</v>
      </c>
      <c r="F251" s="124">
        <f t="shared" si="12"/>
        <v>0</v>
      </c>
      <c r="G251" s="98">
        <v>5731.163014080001</v>
      </c>
      <c r="H251" s="98">
        <f t="shared" si="14"/>
        <v>4959.0871520582</v>
      </c>
      <c r="I251" s="156">
        <f t="shared" si="13"/>
        <v>78.4674439961709</v>
      </c>
      <c r="J251" s="99"/>
      <c r="K251" s="98">
        <v>0</v>
      </c>
      <c r="L251" s="98">
        <v>4959.0871520582</v>
      </c>
      <c r="M251" s="55"/>
      <c r="N251" s="106"/>
    </row>
    <row r="252" spans="1:18" s="82" customFormat="1" ht="15" customHeight="1">
      <c r="A252" s="121">
        <v>24</v>
      </c>
      <c r="B252" s="97" t="s">
        <v>40</v>
      </c>
      <c r="C252" s="86" t="s">
        <v>176</v>
      </c>
      <c r="D252" s="98">
        <v>3498.0316688516205</v>
      </c>
      <c r="E252" s="98">
        <v>3498.0316683445</v>
      </c>
      <c r="F252" s="124">
        <f t="shared" si="12"/>
        <v>-1.4497317124551046E-08</v>
      </c>
      <c r="G252" s="98">
        <v>3498.0316683445</v>
      </c>
      <c r="H252" s="98">
        <f t="shared" si="14"/>
        <v>2845.6208573156</v>
      </c>
      <c r="I252" s="156">
        <f t="shared" si="13"/>
        <v>81.34920226901022</v>
      </c>
      <c r="J252" s="99"/>
      <c r="K252" s="98">
        <v>0</v>
      </c>
      <c r="L252" s="98">
        <v>2845.6208573156</v>
      </c>
      <c r="M252" s="55"/>
      <c r="N252" s="106"/>
      <c r="O252" s="86"/>
      <c r="P252" s="86"/>
      <c r="Q252" s="86"/>
      <c r="R252" s="86"/>
    </row>
    <row r="253" spans="1:15" s="82" customFormat="1" ht="15" customHeight="1">
      <c r="A253" s="121">
        <v>25</v>
      </c>
      <c r="B253" s="97" t="s">
        <v>40</v>
      </c>
      <c r="C253" s="86" t="s">
        <v>177</v>
      </c>
      <c r="D253" s="98">
        <v>3859.1085816096274</v>
      </c>
      <c r="E253" s="98">
        <v>3859.108581706222</v>
      </c>
      <c r="F253" s="124">
        <f t="shared" si="12"/>
        <v>2.50304310611682E-09</v>
      </c>
      <c r="G253" s="98">
        <v>3819.2190366050004</v>
      </c>
      <c r="H253" s="98">
        <f t="shared" si="14"/>
        <v>2812.1328654916</v>
      </c>
      <c r="I253" s="156">
        <f t="shared" si="13"/>
        <v>72.87001145348121</v>
      </c>
      <c r="J253" s="99"/>
      <c r="K253" s="98">
        <v>0</v>
      </c>
      <c r="L253" s="98">
        <v>2812.1328654916</v>
      </c>
      <c r="M253" s="55"/>
      <c r="N253" s="106"/>
      <c r="O253" s="86"/>
    </row>
    <row r="254" spans="1:14" s="82" customFormat="1" ht="15" customHeight="1">
      <c r="A254" s="121">
        <v>26</v>
      </c>
      <c r="B254" s="97" t="s">
        <v>40</v>
      </c>
      <c r="C254" s="86" t="s">
        <v>359</v>
      </c>
      <c r="D254" s="98">
        <v>3476.857295801628</v>
      </c>
      <c r="E254" s="98">
        <v>3476.857295898222</v>
      </c>
      <c r="F254" s="124">
        <f t="shared" si="12"/>
        <v>2.7781936751125613E-09</v>
      </c>
      <c r="G254" s="98">
        <v>3476.857295898222</v>
      </c>
      <c r="H254" s="98">
        <f t="shared" si="14"/>
        <v>2479.6831136896</v>
      </c>
      <c r="I254" s="156">
        <f t="shared" si="13"/>
        <v>71.31966896124769</v>
      </c>
      <c r="J254" s="99"/>
      <c r="K254" s="98">
        <v>0</v>
      </c>
      <c r="L254" s="98">
        <v>2479.6831136896</v>
      </c>
      <c r="M254" s="55"/>
      <c r="N254" s="106"/>
    </row>
    <row r="255" spans="1:14" s="82" customFormat="1" ht="15" customHeight="1">
      <c r="A255" s="121">
        <v>28</v>
      </c>
      <c r="B255" s="97" t="s">
        <v>114</v>
      </c>
      <c r="C255" s="86" t="s">
        <v>178</v>
      </c>
      <c r="D255" s="98">
        <v>6155.022546094876</v>
      </c>
      <c r="E255" s="98">
        <v>6155.022545780945</v>
      </c>
      <c r="F255" s="124">
        <f t="shared" si="12"/>
        <v>-5.100403654978436E-09</v>
      </c>
      <c r="G255" s="98">
        <v>6155.022545780945</v>
      </c>
      <c r="H255" s="98">
        <f t="shared" si="14"/>
        <v>5481.1137899441</v>
      </c>
      <c r="I255" s="156">
        <f t="shared" si="13"/>
        <v>89.05107575440506</v>
      </c>
      <c r="J255" s="99"/>
      <c r="K255" s="98">
        <v>0</v>
      </c>
      <c r="L255" s="98">
        <v>5481.1137899441</v>
      </c>
      <c r="M255" s="55"/>
      <c r="N255" s="106"/>
    </row>
    <row r="256" spans="1:14" s="82" customFormat="1" ht="15" customHeight="1">
      <c r="A256" s="121">
        <v>29</v>
      </c>
      <c r="B256" s="97" t="s">
        <v>40</v>
      </c>
      <c r="C256" s="86" t="s">
        <v>91</v>
      </c>
      <c r="D256" s="98">
        <v>6300.9267482000005</v>
      </c>
      <c r="E256" s="98">
        <v>6300.9267482</v>
      </c>
      <c r="F256" s="124">
        <f t="shared" si="12"/>
        <v>0</v>
      </c>
      <c r="G256" s="98">
        <v>6300.9267482</v>
      </c>
      <c r="H256" s="98">
        <f t="shared" si="14"/>
        <v>5450.015235</v>
      </c>
      <c r="I256" s="156">
        <f t="shared" si="13"/>
        <v>86.4954546020856</v>
      </c>
      <c r="J256" s="99"/>
      <c r="K256" s="98">
        <v>0</v>
      </c>
      <c r="L256" s="98">
        <v>5450.015235</v>
      </c>
      <c r="M256" s="55"/>
      <c r="N256" s="106"/>
    </row>
    <row r="257" spans="1:14" s="82" customFormat="1" ht="15" customHeight="1">
      <c r="A257" s="121">
        <v>31</v>
      </c>
      <c r="B257" s="97" t="s">
        <v>336</v>
      </c>
      <c r="C257" s="86" t="s">
        <v>179</v>
      </c>
      <c r="D257" s="98">
        <v>2094.87444913562</v>
      </c>
      <c r="E257" s="98">
        <v>2094.8744486285</v>
      </c>
      <c r="F257" s="124">
        <f t="shared" si="12"/>
        <v>-2.4207650994867436E-08</v>
      </c>
      <c r="G257" s="98">
        <v>2094.8744486285</v>
      </c>
      <c r="H257" s="98">
        <f t="shared" si="14"/>
        <v>2046.9241796703</v>
      </c>
      <c r="I257" s="156">
        <f t="shared" si="13"/>
        <v>97.71106717208792</v>
      </c>
      <c r="J257" s="99"/>
      <c r="K257" s="98">
        <v>0</v>
      </c>
      <c r="L257" s="98">
        <v>2046.9241796703</v>
      </c>
      <c r="M257" s="55"/>
      <c r="N257" s="106"/>
    </row>
    <row r="258" spans="1:14" s="82" customFormat="1" ht="15" customHeight="1">
      <c r="A258" s="121">
        <v>33</v>
      </c>
      <c r="B258" s="97" t="s">
        <v>336</v>
      </c>
      <c r="C258" s="86" t="s">
        <v>180</v>
      </c>
      <c r="D258" s="98">
        <v>2115.09269074562</v>
      </c>
      <c r="E258" s="98">
        <v>2115.0926902385004</v>
      </c>
      <c r="F258" s="124">
        <f t="shared" si="12"/>
        <v>-2.3976241436685086E-08</v>
      </c>
      <c r="G258" s="98">
        <v>2115.0926902385004</v>
      </c>
      <c r="H258" s="98">
        <f t="shared" si="14"/>
        <v>2016.3842594651003</v>
      </c>
      <c r="I258" s="156">
        <f t="shared" si="13"/>
        <v>95.3331392411805</v>
      </c>
      <c r="J258" s="99"/>
      <c r="K258" s="98">
        <v>0</v>
      </c>
      <c r="L258" s="98">
        <v>2016.3842594651003</v>
      </c>
      <c r="M258" s="55"/>
      <c r="N258" s="106"/>
    </row>
    <row r="259" spans="1:14" s="82" customFormat="1" ht="15" customHeight="1">
      <c r="A259" s="121">
        <v>34</v>
      </c>
      <c r="B259" s="97" t="s">
        <v>336</v>
      </c>
      <c r="C259" s="86" t="s">
        <v>432</v>
      </c>
      <c r="D259" s="98">
        <v>6585.038992470628</v>
      </c>
      <c r="E259" s="98">
        <v>6585.0389925672225</v>
      </c>
      <c r="F259" s="124">
        <f t="shared" si="12"/>
        <v>1.4668728454125812E-09</v>
      </c>
      <c r="G259" s="98">
        <v>6585.0389925672225</v>
      </c>
      <c r="H259" s="98">
        <f t="shared" si="14"/>
        <v>6382.600698754</v>
      </c>
      <c r="I259" s="156">
        <f t="shared" si="13"/>
        <v>96.9257844328375</v>
      </c>
      <c r="J259" s="99"/>
      <c r="K259" s="98">
        <v>0</v>
      </c>
      <c r="L259" s="98">
        <v>6382.600698754</v>
      </c>
      <c r="M259" s="55"/>
      <c r="N259" s="106"/>
    </row>
    <row r="260" spans="1:13" s="82" customFormat="1" ht="15" customHeight="1">
      <c r="A260" s="121">
        <v>36</v>
      </c>
      <c r="B260" s="97" t="s">
        <v>40</v>
      </c>
      <c r="C260" s="86" t="s">
        <v>517</v>
      </c>
      <c r="D260" s="98">
        <v>3449.223946327372</v>
      </c>
      <c r="E260" s="98">
        <v>3449.223946230778</v>
      </c>
      <c r="F260" s="124">
        <f>E260/D260*100-100</f>
        <v>-2.8004478735965677E-09</v>
      </c>
      <c r="G260" s="98">
        <v>3449.223946230778</v>
      </c>
      <c r="H260" s="98">
        <f>K260+L260</f>
        <v>3449.223946230778</v>
      </c>
      <c r="I260" s="156">
        <f>+H260/E260*100</f>
        <v>100</v>
      </c>
      <c r="J260" s="99"/>
      <c r="K260" s="98">
        <v>3449.223946230778</v>
      </c>
      <c r="L260" s="98">
        <v>0</v>
      </c>
      <c r="M260" s="55"/>
    </row>
    <row r="261" spans="1:13" s="82" customFormat="1" ht="15" customHeight="1">
      <c r="A261" s="130">
        <v>40</v>
      </c>
      <c r="B261" s="160" t="s">
        <v>106</v>
      </c>
      <c r="C261" s="148" t="s">
        <v>181</v>
      </c>
      <c r="D261" s="101">
        <v>7364.223739271</v>
      </c>
      <c r="E261" s="101">
        <v>7364.223739271</v>
      </c>
      <c r="F261" s="133">
        <f t="shared" si="12"/>
        <v>0</v>
      </c>
      <c r="G261" s="101">
        <v>7364.223739271</v>
      </c>
      <c r="H261" s="132">
        <f t="shared" si="14"/>
        <v>7364.223739271</v>
      </c>
      <c r="I261" s="134">
        <f t="shared" si="13"/>
        <v>100</v>
      </c>
      <c r="J261" s="102"/>
      <c r="K261" s="101">
        <v>7364.223739271</v>
      </c>
      <c r="L261" s="101">
        <v>0</v>
      </c>
      <c r="M261" s="55"/>
    </row>
    <row r="262" spans="1:12" s="25" customFormat="1" ht="12.75" customHeight="1">
      <c r="A262" s="5" t="s">
        <v>27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s="25" customFormat="1" ht="12.75" customHeight="1">
      <c r="A263" s="168" t="s">
        <v>302</v>
      </c>
      <c r="B263" s="168"/>
      <c r="C263" s="168"/>
      <c r="D263" s="168"/>
      <c r="E263" s="168"/>
      <c r="F263" s="168"/>
      <c r="G263" s="168"/>
      <c r="H263" s="168"/>
      <c r="I263" s="168"/>
      <c r="J263" s="168"/>
      <c r="K263" s="168"/>
      <c r="L263" s="168"/>
    </row>
    <row r="264" spans="1:18" s="25" customFormat="1" ht="12.75" customHeight="1">
      <c r="A264" s="169" t="e">
        <f>#REF!</f>
        <v>#REF!</v>
      </c>
      <c r="B264" s="169"/>
      <c r="C264" s="169"/>
      <c r="D264" s="169"/>
      <c r="E264" s="169"/>
      <c r="F264" s="169"/>
      <c r="G264" s="169"/>
      <c r="H264" s="169"/>
      <c r="I264" s="169"/>
      <c r="J264" s="169"/>
      <c r="K264" s="4"/>
      <c r="L264" s="4"/>
      <c r="P264" s="6"/>
      <c r="Q264" s="6"/>
      <c r="R264" s="6"/>
    </row>
    <row r="265" spans="1:14" s="6" customFormat="1" ht="12.75" customHeight="1">
      <c r="A265" s="170" t="s">
        <v>303</v>
      </c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  <c r="L265" s="170"/>
      <c r="M265" s="25"/>
      <c r="N265" s="25"/>
    </row>
    <row r="266" spans="1:14" s="6" customFormat="1" ht="12.75" customHeight="1">
      <c r="A266" s="173" t="s">
        <v>551</v>
      </c>
      <c r="B266" s="173"/>
      <c r="C266" s="173"/>
      <c r="D266" s="89"/>
      <c r="E266" s="89"/>
      <c r="F266" s="89"/>
      <c r="G266" s="89"/>
      <c r="H266" s="89"/>
      <c r="I266" s="89"/>
      <c r="J266" s="89"/>
      <c r="K266" s="89"/>
      <c r="L266" s="89"/>
      <c r="M266" s="25"/>
      <c r="N266" s="25"/>
    </row>
    <row r="267" spans="1:13" s="6" customFormat="1" ht="12">
      <c r="A267" s="172" t="s">
        <v>129</v>
      </c>
      <c r="B267" s="172"/>
      <c r="C267" s="172"/>
      <c r="D267" s="172"/>
      <c r="E267" s="172"/>
      <c r="F267" s="172"/>
      <c r="G267" s="172"/>
      <c r="H267" s="172"/>
      <c r="I267" s="172"/>
      <c r="J267" s="172"/>
      <c r="K267" s="172"/>
      <c r="L267" s="172"/>
      <c r="M267" s="25"/>
    </row>
    <row r="268" s="6" customFormat="1" ht="11.25"/>
    <row r="269" s="6" customFormat="1" ht="11.25"/>
    <row r="270" spans="4:12" s="6" customFormat="1" ht="11.25"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4:12" s="6" customFormat="1" ht="11.25"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4:12" s="6" customFormat="1" ht="11.25">
      <c r="D272" s="24"/>
      <c r="E272" s="24"/>
      <c r="G272" s="24"/>
      <c r="H272" s="24"/>
      <c r="K272" s="24"/>
      <c r="L272" s="24"/>
    </row>
    <row r="273" spans="4:12" s="6" customFormat="1" ht="11.25">
      <c r="D273" s="24"/>
      <c r="E273" s="24"/>
      <c r="G273" s="24"/>
      <c r="H273" s="24"/>
      <c r="K273" s="24"/>
      <c r="L273" s="24"/>
    </row>
    <row r="274" s="6" customFormat="1" ht="11.25"/>
    <row r="275" s="6" customFormat="1" ht="11.25"/>
    <row r="276" s="6" customFormat="1" ht="11.25"/>
    <row r="277" s="6" customFormat="1" ht="11.25"/>
    <row r="278" s="6" customFormat="1" ht="11.25"/>
    <row r="279" spans="4:12" s="6" customFormat="1" ht="11.25">
      <c r="D279" s="11"/>
      <c r="E279" s="11"/>
      <c r="G279" s="11"/>
      <c r="H279" s="11"/>
      <c r="K279" s="11"/>
      <c r="L279" s="11"/>
    </row>
    <row r="280" spans="4:12" s="6" customFormat="1" ht="11.25">
      <c r="D280" s="11"/>
      <c r="E280" s="11"/>
      <c r="G280" s="11"/>
      <c r="H280" s="11"/>
      <c r="K280" s="11"/>
      <c r="L280" s="11"/>
    </row>
    <row r="281" spans="4:12" s="6" customFormat="1" ht="11.25">
      <c r="D281" s="24"/>
      <c r="E281" s="24"/>
      <c r="G281" s="24"/>
      <c r="H281" s="24"/>
      <c r="K281" s="24"/>
      <c r="L281" s="24"/>
    </row>
    <row r="282" s="6" customFormat="1" ht="11.25"/>
    <row r="283" s="6" customFormat="1" ht="11.25"/>
    <row r="284" spans="1:15" ht="11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4" ht="11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1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1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3" ht="11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</row>
  </sheetData>
  <sheetProtection/>
  <mergeCells count="11">
    <mergeCell ref="A7:C9"/>
    <mergeCell ref="D7:F7"/>
    <mergeCell ref="G7:G8"/>
    <mergeCell ref="H7:I7"/>
    <mergeCell ref="K7:L7"/>
    <mergeCell ref="A267:L267"/>
    <mergeCell ref="A263:L263"/>
    <mergeCell ref="A264:J264"/>
    <mergeCell ref="A265:L265"/>
    <mergeCell ref="A10:C10"/>
    <mergeCell ref="A266:C266"/>
  </mergeCells>
  <printOptions horizontalCentered="1"/>
  <pageMargins left="0.2362204724409449" right="0.2362204724409449" top="0" bottom="0" header="0" footer="0"/>
  <pageSetup fitToHeight="0" fitToWidth="0" horizontalDpi="600" verticalDpi="600" orientation="landscape" scale="69" r:id="rId1"/>
  <rowBreaks count="6" manualBreakCount="6">
    <brk id="48" max="11" man="1"/>
    <brk id="87" max="11" man="1"/>
    <brk id="126" max="11" man="1"/>
    <brk id="165" max="11" man="1"/>
    <brk id="204" max="11" man="1"/>
    <brk id="24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L209"/>
  <sheetViews>
    <sheetView showGridLines="0" zoomScalePageLayoutView="0" workbookViewId="0" topLeftCell="A13">
      <selection activeCell="L4" sqref="L4:L31"/>
    </sheetView>
  </sheetViews>
  <sheetFormatPr defaultColWidth="11.421875" defaultRowHeight="15"/>
  <cols>
    <col min="1" max="1" width="4.28125" style="0" customWidth="1"/>
    <col min="2" max="2" width="12.00390625" style="0" customWidth="1"/>
    <col min="3" max="3" width="51.00390625" style="0" customWidth="1"/>
    <col min="4" max="4" width="12.8515625" style="0" customWidth="1"/>
    <col min="9" max="9" width="4.8515625" style="0" customWidth="1"/>
    <col min="10" max="10" width="49.421875" style="0" bestFit="1" customWidth="1"/>
  </cols>
  <sheetData>
    <row r="1" ht="15">
      <c r="D1" t="s">
        <v>509</v>
      </c>
    </row>
    <row r="2" ht="15">
      <c r="D2" s="34">
        <f>SUM(D4:D209)</f>
        <v>7552.933989800001</v>
      </c>
    </row>
    <row r="3" spans="2:12" ht="15">
      <c r="B3" t="s">
        <v>510</v>
      </c>
      <c r="C3" t="s">
        <v>511</v>
      </c>
      <c r="D3" s="35" t="s">
        <v>512</v>
      </c>
      <c r="E3" t="s">
        <v>513</v>
      </c>
      <c r="L3">
        <v>1000000</v>
      </c>
    </row>
    <row r="4" spans="2:12" ht="15">
      <c r="B4">
        <v>1</v>
      </c>
      <c r="C4" t="s">
        <v>200</v>
      </c>
      <c r="D4" s="38">
        <v>7.277999999999992</v>
      </c>
      <c r="E4" t="s">
        <v>514</v>
      </c>
      <c r="H4">
        <v>1</v>
      </c>
      <c r="I4" t="s">
        <v>160</v>
      </c>
      <c r="J4" t="s">
        <v>161</v>
      </c>
      <c r="K4">
        <v>42851000</v>
      </c>
      <c r="L4" s="39">
        <f>K4/$L$3</f>
        <v>42.851</v>
      </c>
    </row>
    <row r="5" spans="2:12" ht="15">
      <c r="B5">
        <v>2</v>
      </c>
      <c r="C5" t="s">
        <v>201</v>
      </c>
      <c r="D5" s="38">
        <v>14.596996279999985</v>
      </c>
      <c r="E5" t="s">
        <v>514</v>
      </c>
      <c r="H5">
        <v>2</v>
      </c>
      <c r="I5" t="s">
        <v>40</v>
      </c>
      <c r="J5" t="s">
        <v>354</v>
      </c>
      <c r="K5">
        <v>23690000</v>
      </c>
      <c r="L5" s="39">
        <f aca="true" t="shared" si="0" ref="L5:L31">K5/$L$3</f>
        <v>23.69</v>
      </c>
    </row>
    <row r="6" spans="2:12" ht="15">
      <c r="B6">
        <v>3</v>
      </c>
      <c r="C6" t="s">
        <v>202</v>
      </c>
      <c r="D6" s="38">
        <v>1.37334328</v>
      </c>
      <c r="E6" t="s">
        <v>514</v>
      </c>
      <c r="H6">
        <v>3</v>
      </c>
      <c r="I6" t="s">
        <v>40</v>
      </c>
      <c r="J6" t="s">
        <v>162</v>
      </c>
      <c r="K6">
        <v>12696000</v>
      </c>
      <c r="L6" s="39">
        <f t="shared" si="0"/>
        <v>12.696</v>
      </c>
    </row>
    <row r="7" spans="2:12" ht="15">
      <c r="B7">
        <v>4</v>
      </c>
      <c r="C7" t="s">
        <v>203</v>
      </c>
      <c r="D7" s="38">
        <v>58.63419501</v>
      </c>
      <c r="E7" t="s">
        <v>514</v>
      </c>
      <c r="H7">
        <v>4</v>
      </c>
      <c r="I7" t="s">
        <v>40</v>
      </c>
      <c r="J7" t="s">
        <v>355</v>
      </c>
      <c r="K7">
        <v>82253062</v>
      </c>
      <c r="L7" s="39">
        <f t="shared" si="0"/>
        <v>82.253062</v>
      </c>
    </row>
    <row r="8" spans="2:12" ht="15">
      <c r="B8">
        <v>5</v>
      </c>
      <c r="C8" t="s">
        <v>204</v>
      </c>
      <c r="D8" s="38">
        <v>0</v>
      </c>
      <c r="E8" t="s">
        <v>514</v>
      </c>
      <c r="H8">
        <v>5</v>
      </c>
      <c r="I8" t="s">
        <v>40</v>
      </c>
      <c r="J8" t="s">
        <v>163</v>
      </c>
      <c r="K8">
        <v>93772904</v>
      </c>
      <c r="L8" s="39">
        <f t="shared" si="0"/>
        <v>93.772904</v>
      </c>
    </row>
    <row r="9" spans="2:12" ht="15">
      <c r="B9">
        <v>6</v>
      </c>
      <c r="C9" t="s">
        <v>205</v>
      </c>
      <c r="D9" s="38">
        <v>130.82530524</v>
      </c>
      <c r="E9" t="s">
        <v>514</v>
      </c>
      <c r="H9">
        <v>6</v>
      </c>
      <c r="I9" t="s">
        <v>48</v>
      </c>
      <c r="J9" t="s">
        <v>164</v>
      </c>
      <c r="K9">
        <v>71845000</v>
      </c>
      <c r="L9" s="39">
        <f t="shared" si="0"/>
        <v>71.845</v>
      </c>
    </row>
    <row r="10" spans="2:12" ht="15">
      <c r="B10">
        <v>7</v>
      </c>
      <c r="C10" t="s">
        <v>206</v>
      </c>
      <c r="D10" s="38">
        <v>111.13136412000006</v>
      </c>
      <c r="E10" t="s">
        <v>514</v>
      </c>
      <c r="H10">
        <v>7</v>
      </c>
      <c r="I10" t="s">
        <v>40</v>
      </c>
      <c r="J10" t="s">
        <v>165</v>
      </c>
      <c r="K10">
        <v>92960000</v>
      </c>
      <c r="L10" s="39">
        <f t="shared" si="0"/>
        <v>92.96</v>
      </c>
    </row>
    <row r="11" spans="2:12" ht="15">
      <c r="B11">
        <v>9</v>
      </c>
      <c r="C11" t="s">
        <v>207</v>
      </c>
      <c r="D11" s="38">
        <v>0</v>
      </c>
      <c r="E11" t="s">
        <v>514</v>
      </c>
      <c r="H11">
        <v>8</v>
      </c>
      <c r="I11" t="s">
        <v>40</v>
      </c>
      <c r="J11" t="s">
        <v>430</v>
      </c>
      <c r="K11">
        <v>120928000</v>
      </c>
      <c r="L11" s="39">
        <f t="shared" si="0"/>
        <v>120.928</v>
      </c>
    </row>
    <row r="12" spans="2:12" ht="15">
      <c r="B12">
        <v>10</v>
      </c>
      <c r="C12" t="s">
        <v>208</v>
      </c>
      <c r="D12" s="38">
        <v>18.14289785</v>
      </c>
      <c r="E12" t="s">
        <v>514</v>
      </c>
      <c r="H12">
        <v>9</v>
      </c>
      <c r="I12" t="s">
        <v>40</v>
      </c>
      <c r="J12" t="s">
        <v>167</v>
      </c>
      <c r="K12">
        <v>200823000</v>
      </c>
      <c r="L12" s="39">
        <f t="shared" si="0"/>
        <v>200.823</v>
      </c>
    </row>
    <row r="13" spans="2:12" ht="15">
      <c r="B13">
        <v>11</v>
      </c>
      <c r="C13" t="s">
        <v>209</v>
      </c>
      <c r="D13" s="38">
        <v>0</v>
      </c>
      <c r="E13" t="s">
        <v>514</v>
      </c>
      <c r="H13">
        <v>10</v>
      </c>
      <c r="I13" t="s">
        <v>40</v>
      </c>
      <c r="J13" t="s">
        <v>168</v>
      </c>
      <c r="K13">
        <v>73990000</v>
      </c>
      <c r="L13" s="39">
        <f t="shared" si="0"/>
        <v>73.99</v>
      </c>
    </row>
    <row r="14" spans="2:12" ht="15">
      <c r="B14">
        <v>12</v>
      </c>
      <c r="C14" t="s">
        <v>210</v>
      </c>
      <c r="D14" s="38">
        <v>0</v>
      </c>
      <c r="E14" t="s">
        <v>514</v>
      </c>
      <c r="H14">
        <v>11</v>
      </c>
      <c r="I14" t="s">
        <v>40</v>
      </c>
      <c r="J14" t="s">
        <v>169</v>
      </c>
      <c r="K14">
        <v>130550000</v>
      </c>
      <c r="L14" s="39">
        <f t="shared" si="0"/>
        <v>130.55</v>
      </c>
    </row>
    <row r="15" spans="2:12" ht="15">
      <c r="B15">
        <v>13</v>
      </c>
      <c r="C15" t="s">
        <v>211</v>
      </c>
      <c r="D15" s="38">
        <v>5.219526999999999</v>
      </c>
      <c r="E15" t="s">
        <v>514</v>
      </c>
      <c r="H15">
        <v>12</v>
      </c>
      <c r="I15" t="s">
        <v>40</v>
      </c>
      <c r="J15" t="s">
        <v>170</v>
      </c>
      <c r="K15">
        <v>132380000</v>
      </c>
      <c r="L15" s="39">
        <f t="shared" si="0"/>
        <v>132.38</v>
      </c>
    </row>
    <row r="16" spans="2:12" ht="15">
      <c r="B16">
        <v>14</v>
      </c>
      <c r="C16" t="s">
        <v>212</v>
      </c>
      <c r="D16" s="38">
        <v>0</v>
      </c>
      <c r="E16" t="s">
        <v>514</v>
      </c>
      <c r="H16">
        <v>13</v>
      </c>
      <c r="I16" t="s">
        <v>160</v>
      </c>
      <c r="J16" t="s">
        <v>431</v>
      </c>
      <c r="K16">
        <v>5759000</v>
      </c>
      <c r="L16" s="39">
        <f t="shared" si="0"/>
        <v>5.759</v>
      </c>
    </row>
    <row r="17" spans="2:12" ht="15">
      <c r="B17">
        <v>15</v>
      </c>
      <c r="C17" t="s">
        <v>213</v>
      </c>
      <c r="D17" s="38">
        <v>0</v>
      </c>
      <c r="E17" t="s">
        <v>514</v>
      </c>
      <c r="H17">
        <v>15</v>
      </c>
      <c r="I17" t="s">
        <v>40</v>
      </c>
      <c r="J17" t="s">
        <v>172</v>
      </c>
      <c r="K17">
        <v>515093187</v>
      </c>
      <c r="L17" s="39">
        <f t="shared" si="0"/>
        <v>515.093187</v>
      </c>
    </row>
    <row r="18" spans="2:12" ht="15">
      <c r="B18">
        <v>16</v>
      </c>
      <c r="C18" t="s">
        <v>214</v>
      </c>
      <c r="D18" s="38">
        <v>13.12992128000002</v>
      </c>
      <c r="E18" t="s">
        <v>514</v>
      </c>
      <c r="H18">
        <v>16</v>
      </c>
      <c r="I18" t="s">
        <v>40</v>
      </c>
      <c r="J18" t="s">
        <v>173</v>
      </c>
      <c r="K18">
        <v>120393452</v>
      </c>
      <c r="L18" s="39">
        <f t="shared" si="0"/>
        <v>120.393452</v>
      </c>
    </row>
    <row r="19" spans="2:12" ht="15">
      <c r="B19">
        <v>17</v>
      </c>
      <c r="C19" t="s">
        <v>215</v>
      </c>
      <c r="D19" s="38">
        <v>0</v>
      </c>
      <c r="E19" t="s">
        <v>514</v>
      </c>
      <c r="H19">
        <v>17</v>
      </c>
      <c r="I19" t="s">
        <v>40</v>
      </c>
      <c r="J19" t="s">
        <v>356</v>
      </c>
      <c r="K19">
        <v>313008347</v>
      </c>
      <c r="L19" s="39">
        <f t="shared" si="0"/>
        <v>313.008347</v>
      </c>
    </row>
    <row r="20" spans="2:12" ht="15">
      <c r="B20">
        <v>18</v>
      </c>
      <c r="C20" t="s">
        <v>216</v>
      </c>
      <c r="D20" s="38">
        <v>0</v>
      </c>
      <c r="E20" t="s">
        <v>514</v>
      </c>
      <c r="H20">
        <v>18</v>
      </c>
      <c r="I20" t="s">
        <v>40</v>
      </c>
      <c r="J20" t="s">
        <v>174</v>
      </c>
      <c r="K20">
        <v>161474504</v>
      </c>
      <c r="L20" s="39">
        <f t="shared" si="0"/>
        <v>161.474504</v>
      </c>
    </row>
    <row r="21" spans="2:12" ht="15">
      <c r="B21">
        <v>19</v>
      </c>
      <c r="C21" t="s">
        <v>217</v>
      </c>
      <c r="D21" s="38">
        <v>0</v>
      </c>
      <c r="E21" t="s">
        <v>514</v>
      </c>
      <c r="H21">
        <v>19</v>
      </c>
      <c r="I21" t="s">
        <v>40</v>
      </c>
      <c r="J21" t="s">
        <v>175</v>
      </c>
      <c r="K21">
        <v>423846621</v>
      </c>
      <c r="L21" s="39">
        <f t="shared" si="0"/>
        <v>423.846621</v>
      </c>
    </row>
    <row r="22" spans="2:12" ht="15">
      <c r="B22">
        <v>20</v>
      </c>
      <c r="C22" t="s">
        <v>218</v>
      </c>
      <c r="D22" s="38">
        <v>0</v>
      </c>
      <c r="E22" t="s">
        <v>514</v>
      </c>
      <c r="H22">
        <v>20</v>
      </c>
      <c r="I22" t="s">
        <v>40</v>
      </c>
      <c r="J22" t="s">
        <v>357</v>
      </c>
      <c r="K22">
        <v>352371011</v>
      </c>
      <c r="L22" s="39">
        <f t="shared" si="0"/>
        <v>352.371011</v>
      </c>
    </row>
    <row r="23" spans="2:12" ht="15">
      <c r="B23">
        <v>21</v>
      </c>
      <c r="C23" t="s">
        <v>219</v>
      </c>
      <c r="D23" s="38">
        <v>0</v>
      </c>
      <c r="E23" t="s">
        <v>514</v>
      </c>
      <c r="H23">
        <v>21</v>
      </c>
      <c r="I23" t="s">
        <v>40</v>
      </c>
      <c r="J23" t="s">
        <v>358</v>
      </c>
      <c r="K23">
        <v>379027886</v>
      </c>
      <c r="L23" s="39">
        <f t="shared" si="0"/>
        <v>379.027886</v>
      </c>
    </row>
    <row r="24" spans="2:12" ht="15">
      <c r="B24">
        <v>22</v>
      </c>
      <c r="C24" t="s">
        <v>220</v>
      </c>
      <c r="D24" s="38">
        <v>0</v>
      </c>
      <c r="E24" t="s">
        <v>514</v>
      </c>
      <c r="H24">
        <v>24</v>
      </c>
      <c r="I24" t="s">
        <v>40</v>
      </c>
      <c r="J24" t="s">
        <v>176</v>
      </c>
      <c r="K24">
        <v>217493588</v>
      </c>
      <c r="L24" s="39">
        <f t="shared" si="0"/>
        <v>217.493588</v>
      </c>
    </row>
    <row r="25" spans="2:12" ht="15">
      <c r="B25">
        <v>23</v>
      </c>
      <c r="C25" t="s">
        <v>221</v>
      </c>
      <c r="D25" s="38">
        <v>0</v>
      </c>
      <c r="E25" t="s">
        <v>514</v>
      </c>
      <c r="H25">
        <v>25</v>
      </c>
      <c r="I25" t="s">
        <v>40</v>
      </c>
      <c r="J25" t="s">
        <v>177</v>
      </c>
      <c r="K25">
        <v>214934068</v>
      </c>
      <c r="L25" s="39">
        <f t="shared" si="0"/>
        <v>214.934068</v>
      </c>
    </row>
    <row r="26" spans="2:12" ht="15">
      <c r="B26">
        <v>24</v>
      </c>
      <c r="C26" t="s">
        <v>222</v>
      </c>
      <c r="D26" s="38">
        <v>0</v>
      </c>
      <c r="E26" t="s">
        <v>514</v>
      </c>
      <c r="H26">
        <v>26</v>
      </c>
      <c r="I26" t="s">
        <v>40</v>
      </c>
      <c r="J26" t="s">
        <v>359</v>
      </c>
      <c r="K26">
        <v>189524608</v>
      </c>
      <c r="L26" s="39">
        <f t="shared" si="0"/>
        <v>189.524608</v>
      </c>
    </row>
    <row r="27" spans="2:12" ht="15">
      <c r="B27">
        <v>25</v>
      </c>
      <c r="C27" t="s">
        <v>434</v>
      </c>
      <c r="D27" s="38">
        <v>5.433594099999993</v>
      </c>
      <c r="E27" t="s">
        <v>514</v>
      </c>
      <c r="H27">
        <v>28</v>
      </c>
      <c r="I27" t="s">
        <v>114</v>
      </c>
      <c r="J27" t="s">
        <v>178</v>
      </c>
      <c r="K27">
        <v>418926893</v>
      </c>
      <c r="L27" s="39">
        <f t="shared" si="0"/>
        <v>418.926893</v>
      </c>
    </row>
    <row r="28" spans="2:12" ht="15">
      <c r="B28">
        <v>26</v>
      </c>
      <c r="C28" t="s">
        <v>435</v>
      </c>
      <c r="D28" s="38">
        <v>22.95660765000001</v>
      </c>
      <c r="E28" t="s">
        <v>514</v>
      </c>
      <c r="H28">
        <v>29</v>
      </c>
      <c r="I28" t="s">
        <v>40</v>
      </c>
      <c r="J28" t="s">
        <v>91</v>
      </c>
      <c r="K28">
        <v>416550000</v>
      </c>
      <c r="L28" s="39">
        <f t="shared" si="0"/>
        <v>416.55</v>
      </c>
    </row>
    <row r="29" spans="2:12" ht="15">
      <c r="B29">
        <v>27</v>
      </c>
      <c r="C29" t="s">
        <v>223</v>
      </c>
      <c r="D29" s="38">
        <v>2.46851414999999</v>
      </c>
      <c r="E29" t="s">
        <v>514</v>
      </c>
      <c r="H29">
        <v>31</v>
      </c>
      <c r="I29" t="s">
        <v>336</v>
      </c>
      <c r="J29" t="s">
        <v>179</v>
      </c>
      <c r="K29">
        <v>156448419</v>
      </c>
      <c r="L29" s="39">
        <f t="shared" si="0"/>
        <v>156.448419</v>
      </c>
    </row>
    <row r="30" spans="2:12" ht="15">
      <c r="B30">
        <v>28</v>
      </c>
      <c r="C30" t="s">
        <v>436</v>
      </c>
      <c r="D30" s="38">
        <v>3.6034549299998844</v>
      </c>
      <c r="E30" t="s">
        <v>514</v>
      </c>
      <c r="H30">
        <v>33</v>
      </c>
      <c r="I30" t="s">
        <v>336</v>
      </c>
      <c r="J30" t="s">
        <v>180</v>
      </c>
      <c r="K30">
        <v>154114223</v>
      </c>
      <c r="L30" s="39">
        <f t="shared" si="0"/>
        <v>154.114223</v>
      </c>
    </row>
    <row r="31" spans="2:12" ht="15">
      <c r="B31">
        <v>29</v>
      </c>
      <c r="C31" t="s">
        <v>224</v>
      </c>
      <c r="D31" s="38">
        <v>0</v>
      </c>
      <c r="E31" t="s">
        <v>514</v>
      </c>
      <c r="H31">
        <v>34</v>
      </c>
      <c r="I31" t="s">
        <v>336</v>
      </c>
      <c r="J31" t="s">
        <v>432</v>
      </c>
      <c r="K31">
        <v>487828420</v>
      </c>
      <c r="L31" s="39">
        <f t="shared" si="0"/>
        <v>487.82842</v>
      </c>
    </row>
    <row r="32" spans="2:11" ht="15">
      <c r="B32">
        <v>30</v>
      </c>
      <c r="C32" t="s">
        <v>437</v>
      </c>
      <c r="D32" s="38">
        <v>3.248184049999992</v>
      </c>
      <c r="E32" t="s">
        <v>514</v>
      </c>
      <c r="H32">
        <v>36</v>
      </c>
      <c r="I32" t="s">
        <v>40</v>
      </c>
      <c r="J32" t="s">
        <v>517</v>
      </c>
      <c r="K32">
        <v>151954927</v>
      </c>
    </row>
    <row r="33" spans="2:11" ht="15">
      <c r="B33">
        <v>31</v>
      </c>
      <c r="C33" t="s">
        <v>438</v>
      </c>
      <c r="D33" s="38">
        <v>18.153800999999987</v>
      </c>
      <c r="E33" t="s">
        <v>514</v>
      </c>
      <c r="H33">
        <v>40</v>
      </c>
      <c r="I33" t="s">
        <v>106</v>
      </c>
      <c r="J33" t="s">
        <v>181</v>
      </c>
      <c r="K33">
        <v>562854830</v>
      </c>
    </row>
    <row r="34" spans="2:5" ht="15">
      <c r="B34">
        <v>32</v>
      </c>
      <c r="C34" t="s">
        <v>225</v>
      </c>
      <c r="D34" s="38">
        <v>0</v>
      </c>
      <c r="E34" t="s">
        <v>514</v>
      </c>
    </row>
    <row r="35" spans="2:5" ht="15">
      <c r="B35">
        <v>33</v>
      </c>
      <c r="C35" t="s">
        <v>439</v>
      </c>
      <c r="D35" s="38">
        <v>0.4466751300000027</v>
      </c>
      <c r="E35" t="s">
        <v>514</v>
      </c>
    </row>
    <row r="36" spans="2:5" ht="15">
      <c r="B36">
        <v>34</v>
      </c>
      <c r="C36" t="s">
        <v>226</v>
      </c>
      <c r="D36" s="38">
        <v>0</v>
      </c>
      <c r="E36" t="s">
        <v>514</v>
      </c>
    </row>
    <row r="37" spans="2:5" ht="15">
      <c r="B37">
        <v>35</v>
      </c>
      <c r="C37" t="s">
        <v>227</v>
      </c>
      <c r="D37" s="38">
        <v>0</v>
      </c>
      <c r="E37" t="s">
        <v>514</v>
      </c>
    </row>
    <row r="38" spans="2:5" ht="15">
      <c r="B38">
        <v>36</v>
      </c>
      <c r="C38" t="s">
        <v>228</v>
      </c>
      <c r="D38" s="38">
        <v>0</v>
      </c>
      <c r="E38" t="s">
        <v>514</v>
      </c>
    </row>
    <row r="39" spans="2:5" ht="15">
      <c r="B39">
        <v>37</v>
      </c>
      <c r="C39" t="s">
        <v>229</v>
      </c>
      <c r="D39" s="38">
        <v>0</v>
      </c>
      <c r="E39" t="s">
        <v>514</v>
      </c>
    </row>
    <row r="40" spans="2:5" ht="15">
      <c r="B40">
        <v>38</v>
      </c>
      <c r="C40" t="s">
        <v>440</v>
      </c>
      <c r="D40" s="38">
        <v>14.693313270000004</v>
      </c>
      <c r="E40" t="s">
        <v>514</v>
      </c>
    </row>
    <row r="41" spans="2:5" ht="15">
      <c r="B41">
        <v>39</v>
      </c>
      <c r="C41" t="s">
        <v>230</v>
      </c>
      <c r="D41" s="38">
        <v>2.6615210399999967</v>
      </c>
      <c r="E41" t="s">
        <v>514</v>
      </c>
    </row>
    <row r="42" spans="2:5" ht="15">
      <c r="B42">
        <v>40</v>
      </c>
      <c r="C42" t="s">
        <v>441</v>
      </c>
      <c r="D42" s="38">
        <v>1.12000768</v>
      </c>
      <c r="E42" t="s">
        <v>514</v>
      </c>
    </row>
    <row r="43" spans="2:5" ht="15">
      <c r="B43">
        <v>41</v>
      </c>
      <c r="C43" t="s">
        <v>442</v>
      </c>
      <c r="D43" s="38">
        <v>12.365221460000015</v>
      </c>
      <c r="E43" t="s">
        <v>514</v>
      </c>
    </row>
    <row r="44" spans="2:5" ht="15">
      <c r="B44">
        <v>42</v>
      </c>
      <c r="C44" t="s">
        <v>364</v>
      </c>
      <c r="D44" s="38">
        <v>33.30464291999999</v>
      </c>
      <c r="E44" t="s">
        <v>514</v>
      </c>
    </row>
    <row r="45" spans="2:5" ht="15">
      <c r="B45">
        <v>43</v>
      </c>
      <c r="C45" t="s">
        <v>443</v>
      </c>
      <c r="D45" s="38">
        <v>3.076068350000007</v>
      </c>
      <c r="E45" t="s">
        <v>514</v>
      </c>
    </row>
    <row r="46" spans="2:5" ht="15">
      <c r="B46">
        <v>44</v>
      </c>
      <c r="C46" t="s">
        <v>231</v>
      </c>
      <c r="D46" s="38">
        <v>0</v>
      </c>
      <c r="E46" t="s">
        <v>514</v>
      </c>
    </row>
    <row r="47" spans="2:5" ht="15">
      <c r="B47">
        <v>45</v>
      </c>
      <c r="C47" t="s">
        <v>444</v>
      </c>
      <c r="D47" s="38">
        <v>4.574594049999995</v>
      </c>
      <c r="E47" t="s">
        <v>514</v>
      </c>
    </row>
    <row r="48" spans="2:5" ht="15">
      <c r="B48">
        <v>46</v>
      </c>
      <c r="C48" t="s">
        <v>232</v>
      </c>
      <c r="D48" s="38">
        <v>0</v>
      </c>
      <c r="E48" t="s">
        <v>514</v>
      </c>
    </row>
    <row r="49" spans="2:5" ht="15">
      <c r="B49">
        <v>47</v>
      </c>
      <c r="C49" t="s">
        <v>445</v>
      </c>
      <c r="D49" s="38">
        <v>0</v>
      </c>
      <c r="E49" t="s">
        <v>514</v>
      </c>
    </row>
    <row r="50" spans="2:5" ht="15">
      <c r="B50">
        <v>48</v>
      </c>
      <c r="C50" t="s">
        <v>233</v>
      </c>
      <c r="D50" s="38">
        <v>16.160835</v>
      </c>
      <c r="E50" t="s">
        <v>514</v>
      </c>
    </row>
    <row r="51" spans="2:5" ht="15">
      <c r="B51">
        <v>49</v>
      </c>
      <c r="C51" t="s">
        <v>234</v>
      </c>
      <c r="D51" s="38">
        <v>19.028396869999995</v>
      </c>
      <c r="E51" t="s">
        <v>514</v>
      </c>
    </row>
    <row r="52" spans="2:5" ht="15">
      <c r="B52">
        <v>50</v>
      </c>
      <c r="C52" t="s">
        <v>446</v>
      </c>
      <c r="D52" s="38">
        <v>27.773263459999967</v>
      </c>
      <c r="E52" t="s">
        <v>514</v>
      </c>
    </row>
    <row r="53" spans="2:5" ht="15">
      <c r="B53">
        <v>51</v>
      </c>
      <c r="C53" t="s">
        <v>447</v>
      </c>
      <c r="D53" s="38">
        <v>5.552017319999997</v>
      </c>
      <c r="E53" t="s">
        <v>514</v>
      </c>
    </row>
    <row r="54" spans="2:5" ht="15">
      <c r="B54">
        <v>52</v>
      </c>
      <c r="C54" t="s">
        <v>448</v>
      </c>
      <c r="D54" s="38">
        <v>3.8927504000000006</v>
      </c>
      <c r="E54" t="s">
        <v>514</v>
      </c>
    </row>
    <row r="55" spans="2:5" ht="15">
      <c r="B55">
        <v>53</v>
      </c>
      <c r="C55" t="s">
        <v>449</v>
      </c>
      <c r="D55" s="38">
        <v>2.2310627899999993</v>
      </c>
      <c r="E55" t="s">
        <v>514</v>
      </c>
    </row>
    <row r="56" spans="2:5" ht="15">
      <c r="B56">
        <v>54</v>
      </c>
      <c r="C56" t="s">
        <v>235</v>
      </c>
      <c r="D56" s="38">
        <v>2.79282113</v>
      </c>
      <c r="E56" t="s">
        <v>514</v>
      </c>
    </row>
    <row r="57" spans="2:5" ht="15">
      <c r="B57">
        <v>55</v>
      </c>
      <c r="C57" t="s">
        <v>236</v>
      </c>
      <c r="D57" s="38">
        <v>3.7299999995354938E-06</v>
      </c>
      <c r="E57" t="s">
        <v>514</v>
      </c>
    </row>
    <row r="58" spans="2:5" ht="15">
      <c r="B58">
        <v>57</v>
      </c>
      <c r="C58" t="s">
        <v>237</v>
      </c>
      <c r="D58" s="38">
        <v>5.793097840000001</v>
      </c>
      <c r="E58" t="s">
        <v>514</v>
      </c>
    </row>
    <row r="59" spans="2:5" ht="15">
      <c r="B59">
        <v>58</v>
      </c>
      <c r="C59" t="s">
        <v>450</v>
      </c>
      <c r="D59" s="38">
        <v>4.294049429999987</v>
      </c>
      <c r="E59" t="s">
        <v>514</v>
      </c>
    </row>
    <row r="60" spans="2:5" ht="15">
      <c r="B60">
        <v>59</v>
      </c>
      <c r="C60" t="s">
        <v>238</v>
      </c>
      <c r="D60" s="38">
        <v>6.90085766</v>
      </c>
      <c r="E60" t="s">
        <v>514</v>
      </c>
    </row>
    <row r="61" spans="2:5" ht="15">
      <c r="B61">
        <v>60</v>
      </c>
      <c r="C61" t="s">
        <v>451</v>
      </c>
      <c r="D61" s="38">
        <v>15.414306130000014</v>
      </c>
      <c r="E61" t="s">
        <v>514</v>
      </c>
    </row>
    <row r="62" spans="2:5" ht="15">
      <c r="B62">
        <v>61</v>
      </c>
      <c r="C62" t="s">
        <v>365</v>
      </c>
      <c r="D62" s="38">
        <v>12.15594931999999</v>
      </c>
      <c r="E62" t="s">
        <v>514</v>
      </c>
    </row>
    <row r="63" spans="2:5" ht="15">
      <c r="B63">
        <v>63</v>
      </c>
      <c r="C63" t="s">
        <v>452</v>
      </c>
      <c r="D63" s="38">
        <v>643.0010343700001</v>
      </c>
      <c r="E63" t="s">
        <v>514</v>
      </c>
    </row>
    <row r="64" spans="2:5" ht="15">
      <c r="B64">
        <v>64</v>
      </c>
      <c r="C64" t="s">
        <v>239</v>
      </c>
      <c r="D64" s="38">
        <v>0.9310258499999993</v>
      </c>
      <c r="E64" t="s">
        <v>514</v>
      </c>
    </row>
    <row r="65" spans="2:5" ht="15">
      <c r="B65">
        <v>65</v>
      </c>
      <c r="C65" t="s">
        <v>240</v>
      </c>
      <c r="D65" s="38">
        <v>20.668579130000012</v>
      </c>
      <c r="E65" t="s">
        <v>514</v>
      </c>
    </row>
    <row r="66" spans="2:5" ht="15">
      <c r="B66">
        <v>66</v>
      </c>
      <c r="C66" t="s">
        <v>453</v>
      </c>
      <c r="D66" s="38">
        <v>21.674716089999997</v>
      </c>
      <c r="E66" t="s">
        <v>514</v>
      </c>
    </row>
    <row r="67" spans="2:5" ht="15">
      <c r="B67">
        <v>67</v>
      </c>
      <c r="C67" t="s">
        <v>241</v>
      </c>
      <c r="D67" s="38">
        <v>1.02262433</v>
      </c>
      <c r="E67" t="s">
        <v>514</v>
      </c>
    </row>
    <row r="68" spans="2:5" ht="15">
      <c r="B68">
        <v>68</v>
      </c>
      <c r="C68" t="s">
        <v>293</v>
      </c>
      <c r="D68" s="38">
        <v>66.068552</v>
      </c>
      <c r="E68" t="s">
        <v>514</v>
      </c>
    </row>
    <row r="69" spans="2:5" ht="15">
      <c r="B69">
        <v>69</v>
      </c>
      <c r="C69" t="s">
        <v>454</v>
      </c>
      <c r="D69" s="38">
        <v>1.66052714</v>
      </c>
      <c r="E69" t="s">
        <v>514</v>
      </c>
    </row>
    <row r="70" spans="2:5" ht="15">
      <c r="B70">
        <v>70</v>
      </c>
      <c r="C70" t="s">
        <v>242</v>
      </c>
      <c r="D70" s="38">
        <v>3.7112032799999994</v>
      </c>
      <c r="E70" t="s">
        <v>514</v>
      </c>
    </row>
    <row r="71" spans="2:5" ht="15">
      <c r="B71">
        <v>71</v>
      </c>
      <c r="C71" t="s">
        <v>243</v>
      </c>
      <c r="D71" s="38">
        <v>1.3575302900000001</v>
      </c>
      <c r="E71" t="s">
        <v>514</v>
      </c>
    </row>
    <row r="72" spans="2:5" ht="15">
      <c r="B72">
        <v>72</v>
      </c>
      <c r="C72" t="s">
        <v>244</v>
      </c>
      <c r="D72" s="38">
        <v>3.1698475499999965</v>
      </c>
      <c r="E72" t="s">
        <v>514</v>
      </c>
    </row>
    <row r="73" spans="2:5" ht="15">
      <c r="B73">
        <v>73</v>
      </c>
      <c r="C73" t="s">
        <v>245</v>
      </c>
      <c r="D73" s="38">
        <v>23.288180730000008</v>
      </c>
      <c r="E73" t="s">
        <v>514</v>
      </c>
    </row>
    <row r="74" spans="2:5" ht="15">
      <c r="B74">
        <v>74</v>
      </c>
      <c r="C74" t="s">
        <v>246</v>
      </c>
      <c r="D74" s="38">
        <v>1.5870085100000004</v>
      </c>
      <c r="E74" t="s">
        <v>514</v>
      </c>
    </row>
    <row r="75" spans="2:5" ht="15">
      <c r="B75">
        <v>75</v>
      </c>
      <c r="C75" t="s">
        <v>455</v>
      </c>
      <c r="D75" s="38">
        <v>2.3229574300000007</v>
      </c>
      <c r="E75" t="s">
        <v>514</v>
      </c>
    </row>
    <row r="76" spans="2:5" ht="15">
      <c r="B76">
        <v>76</v>
      </c>
      <c r="C76" t="s">
        <v>247</v>
      </c>
      <c r="D76" s="38">
        <v>3.86177644</v>
      </c>
      <c r="E76" t="s">
        <v>514</v>
      </c>
    </row>
    <row r="77" spans="2:5" ht="15">
      <c r="B77">
        <v>77</v>
      </c>
      <c r="C77" t="s">
        <v>248</v>
      </c>
      <c r="D77" s="38">
        <v>3.600906</v>
      </c>
      <c r="E77" t="s">
        <v>514</v>
      </c>
    </row>
    <row r="78" spans="2:5" ht="15">
      <c r="B78">
        <v>78</v>
      </c>
      <c r="C78" t="s">
        <v>249</v>
      </c>
      <c r="D78" s="38">
        <v>0.012332200000000015</v>
      </c>
      <c r="E78" t="s">
        <v>514</v>
      </c>
    </row>
    <row r="79" spans="2:5" ht="15">
      <c r="B79">
        <v>79</v>
      </c>
      <c r="C79" t="s">
        <v>250</v>
      </c>
      <c r="D79" s="38">
        <v>52.50265669000001</v>
      </c>
      <c r="E79" t="s">
        <v>514</v>
      </c>
    </row>
    <row r="80" spans="2:5" ht="15">
      <c r="B80">
        <v>80</v>
      </c>
      <c r="C80" t="s">
        <v>456</v>
      </c>
      <c r="D80" s="38">
        <v>5.653053189999994</v>
      </c>
      <c r="E80" t="s">
        <v>514</v>
      </c>
    </row>
    <row r="81" spans="2:5" ht="15">
      <c r="B81">
        <v>82</v>
      </c>
      <c r="C81" t="s">
        <v>251</v>
      </c>
      <c r="D81" s="38">
        <v>0.06315768</v>
      </c>
      <c r="E81" t="s">
        <v>514</v>
      </c>
    </row>
    <row r="82" spans="2:5" ht="15">
      <c r="B82">
        <v>83</v>
      </c>
      <c r="C82" t="s">
        <v>252</v>
      </c>
      <c r="D82" s="38">
        <v>0.22882345999999998</v>
      </c>
      <c r="E82" t="s">
        <v>514</v>
      </c>
    </row>
    <row r="83" spans="2:5" ht="15">
      <c r="B83">
        <v>84</v>
      </c>
      <c r="C83" t="s">
        <v>253</v>
      </c>
      <c r="D83" s="38">
        <v>3.5549999999999997</v>
      </c>
      <c r="E83" t="s">
        <v>514</v>
      </c>
    </row>
    <row r="84" spans="2:5" ht="15">
      <c r="B84">
        <v>87</v>
      </c>
      <c r="C84" t="s">
        <v>254</v>
      </c>
      <c r="D84" s="38">
        <v>5.044824260000013</v>
      </c>
      <c r="E84" t="s">
        <v>514</v>
      </c>
    </row>
    <row r="85" spans="2:5" ht="15">
      <c r="B85">
        <v>90</v>
      </c>
      <c r="C85" t="s">
        <v>255</v>
      </c>
      <c r="D85" s="38">
        <v>1.344</v>
      </c>
      <c r="E85" t="s">
        <v>514</v>
      </c>
    </row>
    <row r="86" spans="2:5" ht="15">
      <c r="B86">
        <v>91</v>
      </c>
      <c r="C86" t="s">
        <v>256</v>
      </c>
      <c r="D86" s="38">
        <v>3.1660221800000006</v>
      </c>
      <c r="E86" t="s">
        <v>514</v>
      </c>
    </row>
    <row r="87" spans="2:5" ht="15">
      <c r="B87">
        <v>92</v>
      </c>
      <c r="C87" t="s">
        <v>257</v>
      </c>
      <c r="D87" s="38">
        <v>3.638425139999999</v>
      </c>
      <c r="E87" t="s">
        <v>514</v>
      </c>
    </row>
    <row r="88" spans="2:5" ht="15">
      <c r="B88">
        <v>93</v>
      </c>
      <c r="C88" t="s">
        <v>457</v>
      </c>
      <c r="D88" s="38">
        <v>2.9206197699999983</v>
      </c>
      <c r="E88" t="s">
        <v>514</v>
      </c>
    </row>
    <row r="89" spans="2:5" ht="15">
      <c r="B89">
        <v>94</v>
      </c>
      <c r="C89" t="s">
        <v>258</v>
      </c>
      <c r="D89" s="38">
        <v>0.8684999999999999</v>
      </c>
      <c r="E89" t="s">
        <v>514</v>
      </c>
    </row>
    <row r="90" spans="2:5" ht="15">
      <c r="B90">
        <v>95</v>
      </c>
      <c r="C90" t="s">
        <v>259</v>
      </c>
      <c r="D90" s="38">
        <v>0.81093576</v>
      </c>
      <c r="E90" t="s">
        <v>514</v>
      </c>
    </row>
    <row r="91" spans="2:5" ht="15">
      <c r="B91">
        <v>98</v>
      </c>
      <c r="C91" t="s">
        <v>260</v>
      </c>
      <c r="D91" s="38">
        <v>0.34793842</v>
      </c>
      <c r="E91" t="s">
        <v>514</v>
      </c>
    </row>
    <row r="92" spans="2:5" ht="15">
      <c r="B92">
        <v>99</v>
      </c>
      <c r="C92" t="s">
        <v>366</v>
      </c>
      <c r="D92" s="38">
        <v>6.722247469999999</v>
      </c>
      <c r="E92" t="s">
        <v>514</v>
      </c>
    </row>
    <row r="93" spans="2:5" ht="15">
      <c r="B93">
        <v>100</v>
      </c>
      <c r="C93" t="s">
        <v>367</v>
      </c>
      <c r="D93" s="38">
        <v>28.461422140000003</v>
      </c>
      <c r="E93" t="s">
        <v>514</v>
      </c>
    </row>
    <row r="94" spans="2:5" ht="15">
      <c r="B94">
        <v>101</v>
      </c>
      <c r="C94" t="s">
        <v>294</v>
      </c>
      <c r="D94" s="38">
        <v>10.551711730000005</v>
      </c>
      <c r="E94" t="s">
        <v>514</v>
      </c>
    </row>
    <row r="95" spans="2:5" ht="15">
      <c r="B95">
        <v>102</v>
      </c>
      <c r="C95" t="s">
        <v>368</v>
      </c>
      <c r="D95" s="38">
        <v>4.870324139999999</v>
      </c>
      <c r="E95" t="s">
        <v>514</v>
      </c>
    </row>
    <row r="96" spans="2:5" ht="15">
      <c r="B96">
        <v>103</v>
      </c>
      <c r="C96" t="s">
        <v>369</v>
      </c>
      <c r="D96" s="38">
        <v>0.7043317800000001</v>
      </c>
      <c r="E96" t="s">
        <v>514</v>
      </c>
    </row>
    <row r="97" spans="2:5" ht="15">
      <c r="B97">
        <v>105</v>
      </c>
      <c r="C97" t="s">
        <v>261</v>
      </c>
      <c r="D97" s="38">
        <v>16.01993587999999</v>
      </c>
      <c r="E97" t="s">
        <v>514</v>
      </c>
    </row>
    <row r="98" spans="2:5" ht="15">
      <c r="B98">
        <v>106</v>
      </c>
      <c r="C98" t="s">
        <v>262</v>
      </c>
      <c r="D98" s="38">
        <v>22.348877980000005</v>
      </c>
      <c r="E98" t="s">
        <v>514</v>
      </c>
    </row>
    <row r="99" spans="2:5" ht="15">
      <c r="B99">
        <v>107</v>
      </c>
      <c r="C99" t="s">
        <v>263</v>
      </c>
      <c r="D99" s="38">
        <v>20.163575639999998</v>
      </c>
      <c r="E99" t="s">
        <v>514</v>
      </c>
    </row>
    <row r="100" spans="2:5" ht="15">
      <c r="B100">
        <v>108</v>
      </c>
      <c r="C100" t="s">
        <v>264</v>
      </c>
      <c r="D100" s="38">
        <v>6.493875189999997</v>
      </c>
      <c r="E100" t="s">
        <v>514</v>
      </c>
    </row>
    <row r="101" spans="2:5" ht="15">
      <c r="B101">
        <v>110</v>
      </c>
      <c r="C101" t="s">
        <v>265</v>
      </c>
      <c r="D101" s="38">
        <v>1.4202597600000004</v>
      </c>
      <c r="E101" t="s">
        <v>514</v>
      </c>
    </row>
    <row r="102" spans="2:5" ht="15">
      <c r="B102">
        <v>111</v>
      </c>
      <c r="C102" t="s">
        <v>30</v>
      </c>
      <c r="D102" s="38">
        <v>18.884152210000003</v>
      </c>
      <c r="E102" t="s">
        <v>514</v>
      </c>
    </row>
    <row r="103" spans="2:5" ht="15">
      <c r="B103">
        <v>112</v>
      </c>
      <c r="C103" t="s">
        <v>458</v>
      </c>
      <c r="D103" s="38">
        <v>2.5752569599999973</v>
      </c>
      <c r="E103" t="s">
        <v>514</v>
      </c>
    </row>
    <row r="104" spans="2:5" ht="15">
      <c r="B104">
        <v>113</v>
      </c>
      <c r="C104" t="s">
        <v>266</v>
      </c>
      <c r="D104" s="38">
        <v>10.301647149999997</v>
      </c>
      <c r="E104" t="s">
        <v>514</v>
      </c>
    </row>
    <row r="105" spans="2:5" ht="15">
      <c r="B105">
        <v>114</v>
      </c>
      <c r="C105" t="s">
        <v>370</v>
      </c>
      <c r="D105" s="38">
        <v>7.637499979999998</v>
      </c>
      <c r="E105" t="s">
        <v>514</v>
      </c>
    </row>
    <row r="106" spans="2:5" ht="15">
      <c r="B106">
        <v>117</v>
      </c>
      <c r="C106" t="s">
        <v>371</v>
      </c>
      <c r="D106" s="38">
        <v>14.510394739999999</v>
      </c>
      <c r="E106" t="s">
        <v>514</v>
      </c>
    </row>
    <row r="107" spans="2:5" ht="15">
      <c r="B107">
        <v>118</v>
      </c>
      <c r="C107" t="s">
        <v>459</v>
      </c>
      <c r="D107" s="38">
        <v>6.482976630000001</v>
      </c>
      <c r="E107" t="s">
        <v>514</v>
      </c>
    </row>
    <row r="108" spans="2:5" ht="15">
      <c r="B108">
        <v>122</v>
      </c>
      <c r="C108" t="s">
        <v>267</v>
      </c>
      <c r="D108" s="38">
        <v>2.1609340800000005</v>
      </c>
      <c r="E108" t="s">
        <v>514</v>
      </c>
    </row>
    <row r="109" spans="2:5" ht="15">
      <c r="B109">
        <v>123</v>
      </c>
      <c r="C109" t="s">
        <v>268</v>
      </c>
      <c r="D109" s="38">
        <v>1.2455971799999999</v>
      </c>
      <c r="E109" t="s">
        <v>514</v>
      </c>
    </row>
    <row r="110" spans="2:5" ht="15">
      <c r="B110">
        <v>124</v>
      </c>
      <c r="C110" t="s">
        <v>269</v>
      </c>
      <c r="D110" s="38">
        <v>19.22618276</v>
      </c>
      <c r="E110" t="s">
        <v>514</v>
      </c>
    </row>
    <row r="111" spans="2:5" ht="15">
      <c r="B111">
        <v>126</v>
      </c>
      <c r="C111" t="s">
        <v>270</v>
      </c>
      <c r="D111" s="38">
        <v>27.219601830000002</v>
      </c>
      <c r="E111" t="s">
        <v>514</v>
      </c>
    </row>
    <row r="112" spans="2:5" ht="15">
      <c r="B112">
        <v>127</v>
      </c>
      <c r="C112" t="s">
        <v>271</v>
      </c>
      <c r="D112" s="38">
        <v>27.429929390000012</v>
      </c>
      <c r="E112" t="s">
        <v>514</v>
      </c>
    </row>
    <row r="113" spans="2:5" ht="15">
      <c r="B113">
        <v>130</v>
      </c>
      <c r="C113" t="s">
        <v>272</v>
      </c>
      <c r="D113" s="38">
        <v>39.097427699999976</v>
      </c>
      <c r="E113" t="s">
        <v>514</v>
      </c>
    </row>
    <row r="114" spans="2:5" ht="15">
      <c r="B114">
        <v>132</v>
      </c>
      <c r="C114" t="s">
        <v>273</v>
      </c>
      <c r="D114" s="38">
        <v>61.8618666</v>
      </c>
      <c r="E114" t="s">
        <v>514</v>
      </c>
    </row>
    <row r="115" spans="2:5" ht="15">
      <c r="B115">
        <v>136</v>
      </c>
      <c r="C115" t="s">
        <v>372</v>
      </c>
      <c r="D115" s="38">
        <v>1.7004280600000001</v>
      </c>
      <c r="E115" t="s">
        <v>514</v>
      </c>
    </row>
    <row r="116" spans="2:5" ht="15">
      <c r="B116">
        <v>138</v>
      </c>
      <c r="C116" t="s">
        <v>274</v>
      </c>
      <c r="D116" s="38">
        <v>2.6872950100000015</v>
      </c>
      <c r="E116" t="s">
        <v>514</v>
      </c>
    </row>
    <row r="117" spans="2:5" ht="15">
      <c r="B117">
        <v>141</v>
      </c>
      <c r="C117" t="s">
        <v>275</v>
      </c>
      <c r="D117" s="38">
        <v>4.649832159999998</v>
      </c>
      <c r="E117" t="s">
        <v>514</v>
      </c>
    </row>
    <row r="118" spans="2:5" ht="15">
      <c r="B118">
        <v>143</v>
      </c>
      <c r="C118" t="s">
        <v>276</v>
      </c>
      <c r="D118" s="38">
        <v>30.904340430000005</v>
      </c>
      <c r="E118" t="s">
        <v>514</v>
      </c>
    </row>
    <row r="119" spans="2:5" ht="15">
      <c r="B119">
        <v>144</v>
      </c>
      <c r="C119" t="s">
        <v>373</v>
      </c>
      <c r="D119" s="38">
        <v>17.34346533</v>
      </c>
      <c r="E119" t="s">
        <v>514</v>
      </c>
    </row>
    <row r="120" spans="2:5" ht="15">
      <c r="B120">
        <v>147</v>
      </c>
      <c r="C120" t="s">
        <v>277</v>
      </c>
      <c r="D120" s="38">
        <v>95.86500000000001</v>
      </c>
      <c r="E120" t="s">
        <v>514</v>
      </c>
    </row>
    <row r="121" spans="2:5" ht="15">
      <c r="B121">
        <v>148</v>
      </c>
      <c r="C121" t="s">
        <v>278</v>
      </c>
      <c r="D121" s="38">
        <v>8.134580110000005</v>
      </c>
      <c r="E121" t="s">
        <v>514</v>
      </c>
    </row>
    <row r="122" spans="2:5" ht="15">
      <c r="B122">
        <v>149</v>
      </c>
      <c r="C122" t="s">
        <v>279</v>
      </c>
      <c r="D122" s="38">
        <v>14.138610999999994</v>
      </c>
      <c r="E122" t="s">
        <v>514</v>
      </c>
    </row>
    <row r="123" spans="2:5" ht="15">
      <c r="B123">
        <v>150</v>
      </c>
      <c r="C123" t="s">
        <v>280</v>
      </c>
      <c r="D123" s="38">
        <v>17.242968589999993</v>
      </c>
      <c r="E123" t="s">
        <v>514</v>
      </c>
    </row>
    <row r="124" spans="2:5" ht="15">
      <c r="B124">
        <v>152</v>
      </c>
      <c r="C124" t="s">
        <v>297</v>
      </c>
      <c r="D124" s="38">
        <v>35.718104310000015</v>
      </c>
      <c r="E124" t="s">
        <v>514</v>
      </c>
    </row>
    <row r="125" spans="2:5" ht="15">
      <c r="B125">
        <v>156</v>
      </c>
      <c r="C125" t="s">
        <v>281</v>
      </c>
      <c r="D125" s="38">
        <v>9.401692530000002</v>
      </c>
      <c r="E125" t="s">
        <v>514</v>
      </c>
    </row>
    <row r="126" spans="2:5" ht="15">
      <c r="B126">
        <v>157</v>
      </c>
      <c r="C126" t="s">
        <v>460</v>
      </c>
      <c r="D126" s="38">
        <v>96.14313404</v>
      </c>
      <c r="E126" t="s">
        <v>514</v>
      </c>
    </row>
    <row r="127" spans="2:5" ht="15">
      <c r="B127">
        <v>158</v>
      </c>
      <c r="C127" t="s">
        <v>282</v>
      </c>
      <c r="D127" s="38">
        <v>3.2962500000000006</v>
      </c>
      <c r="E127" t="s">
        <v>514</v>
      </c>
    </row>
    <row r="128" spans="2:5" ht="15">
      <c r="B128">
        <v>159</v>
      </c>
      <c r="C128" t="s">
        <v>374</v>
      </c>
      <c r="D128" s="38">
        <v>1.248958519999999</v>
      </c>
      <c r="E128" t="s">
        <v>514</v>
      </c>
    </row>
    <row r="129" spans="2:5" ht="15">
      <c r="B129">
        <v>160</v>
      </c>
      <c r="C129" t="s">
        <v>283</v>
      </c>
      <c r="D129" s="38">
        <v>0.30138876000000003</v>
      </c>
      <c r="E129" t="s">
        <v>514</v>
      </c>
    </row>
    <row r="130" spans="2:5" ht="15">
      <c r="B130">
        <v>161</v>
      </c>
      <c r="C130" t="s">
        <v>461</v>
      </c>
      <c r="D130" s="38">
        <v>1.5843749999999996</v>
      </c>
      <c r="E130" t="s">
        <v>514</v>
      </c>
    </row>
    <row r="131" spans="2:5" ht="15">
      <c r="B131">
        <v>162</v>
      </c>
      <c r="C131" t="s">
        <v>462</v>
      </c>
      <c r="D131" s="38">
        <v>0.8527499599999999</v>
      </c>
      <c r="E131" t="s">
        <v>514</v>
      </c>
    </row>
    <row r="132" spans="2:5" ht="15">
      <c r="B132">
        <v>163</v>
      </c>
      <c r="C132" t="s">
        <v>375</v>
      </c>
      <c r="D132" s="38">
        <v>4.11660099</v>
      </c>
      <c r="E132" t="s">
        <v>514</v>
      </c>
    </row>
    <row r="133" spans="2:5" ht="15">
      <c r="B133">
        <v>165</v>
      </c>
      <c r="C133" t="s">
        <v>284</v>
      </c>
      <c r="D133" s="38">
        <v>2.3312772900000005</v>
      </c>
      <c r="E133" t="s">
        <v>514</v>
      </c>
    </row>
    <row r="134" spans="2:5" ht="15">
      <c r="B134">
        <v>166</v>
      </c>
      <c r="C134" t="s">
        <v>285</v>
      </c>
      <c r="D134" s="38">
        <v>31.423775490000004</v>
      </c>
      <c r="E134" t="s">
        <v>514</v>
      </c>
    </row>
    <row r="135" spans="2:5" ht="15">
      <c r="B135">
        <v>167</v>
      </c>
      <c r="C135" t="s">
        <v>286</v>
      </c>
      <c r="D135" s="38">
        <v>105.70999624000001</v>
      </c>
      <c r="E135" t="s">
        <v>514</v>
      </c>
    </row>
    <row r="136" spans="2:5" ht="15">
      <c r="B136">
        <v>168</v>
      </c>
      <c r="C136" t="s">
        <v>376</v>
      </c>
      <c r="D136" s="38">
        <v>11.466786649999996</v>
      </c>
      <c r="E136" t="s">
        <v>514</v>
      </c>
    </row>
    <row r="137" spans="2:5" ht="15">
      <c r="B137">
        <v>170</v>
      </c>
      <c r="C137" t="s">
        <v>377</v>
      </c>
      <c r="D137" s="38">
        <v>64.6656428</v>
      </c>
      <c r="E137" t="s">
        <v>514</v>
      </c>
    </row>
    <row r="138" spans="2:5" ht="15">
      <c r="B138">
        <v>176</v>
      </c>
      <c r="C138" t="s">
        <v>378</v>
      </c>
      <c r="D138" s="38">
        <v>31.96497301</v>
      </c>
      <c r="E138" t="s">
        <v>514</v>
      </c>
    </row>
    <row r="139" spans="2:5" ht="15">
      <c r="B139">
        <v>177</v>
      </c>
      <c r="C139" t="s">
        <v>287</v>
      </c>
      <c r="D139" s="38">
        <v>0.74118551</v>
      </c>
      <c r="E139" t="s">
        <v>514</v>
      </c>
    </row>
    <row r="140" spans="2:5" ht="15">
      <c r="B140">
        <v>181</v>
      </c>
      <c r="C140" t="s">
        <v>6</v>
      </c>
      <c r="D140" s="38">
        <v>568.96576045</v>
      </c>
      <c r="E140" t="s">
        <v>514</v>
      </c>
    </row>
    <row r="141" spans="2:5" ht="15">
      <c r="B141">
        <v>182</v>
      </c>
      <c r="C141" t="s">
        <v>288</v>
      </c>
      <c r="D141" s="38">
        <v>13.116315749999998</v>
      </c>
      <c r="E141" t="s">
        <v>514</v>
      </c>
    </row>
    <row r="142" spans="2:5" ht="15">
      <c r="B142">
        <v>183</v>
      </c>
      <c r="C142" t="s">
        <v>289</v>
      </c>
      <c r="D142" s="38">
        <v>2.58975</v>
      </c>
      <c r="E142" t="s">
        <v>514</v>
      </c>
    </row>
    <row r="143" spans="2:5" ht="15">
      <c r="B143">
        <v>189</v>
      </c>
      <c r="C143" t="s">
        <v>8</v>
      </c>
      <c r="D143" s="38">
        <v>12.64300857</v>
      </c>
      <c r="E143" t="s">
        <v>514</v>
      </c>
    </row>
    <row r="144" spans="2:5" ht="15">
      <c r="B144">
        <v>191</v>
      </c>
      <c r="C144" t="s">
        <v>28</v>
      </c>
      <c r="D144" s="38">
        <v>3.8656146899999992</v>
      </c>
      <c r="E144" t="s">
        <v>514</v>
      </c>
    </row>
    <row r="145" spans="2:5" ht="15">
      <c r="B145">
        <v>193</v>
      </c>
      <c r="C145" t="s">
        <v>29</v>
      </c>
      <c r="D145" s="38">
        <v>2.4742976699999994</v>
      </c>
      <c r="E145" t="s">
        <v>514</v>
      </c>
    </row>
    <row r="146" spans="2:5" ht="15">
      <c r="B146">
        <v>197</v>
      </c>
      <c r="C146" t="s">
        <v>12</v>
      </c>
      <c r="D146" s="38">
        <v>10.550409720000001</v>
      </c>
      <c r="E146" t="s">
        <v>514</v>
      </c>
    </row>
    <row r="147" spans="2:5" ht="15">
      <c r="B147">
        <v>199</v>
      </c>
      <c r="C147" t="s">
        <v>379</v>
      </c>
      <c r="D147" s="38">
        <v>9.449182399999998</v>
      </c>
      <c r="E147" t="s">
        <v>514</v>
      </c>
    </row>
    <row r="148" spans="2:5" ht="15">
      <c r="B148">
        <v>200</v>
      </c>
      <c r="C148" t="s">
        <v>14</v>
      </c>
      <c r="D148" s="38">
        <v>68.60074945</v>
      </c>
      <c r="E148" t="s">
        <v>514</v>
      </c>
    </row>
    <row r="149" spans="2:5" ht="15">
      <c r="B149">
        <v>203</v>
      </c>
      <c r="C149" t="s">
        <v>380</v>
      </c>
      <c r="D149" s="38">
        <v>19.285077009999995</v>
      </c>
      <c r="E149" t="s">
        <v>514</v>
      </c>
    </row>
    <row r="150" spans="2:5" ht="15">
      <c r="B150">
        <v>205</v>
      </c>
      <c r="C150" t="s">
        <v>290</v>
      </c>
      <c r="D150" s="38">
        <v>76.81769855</v>
      </c>
      <c r="E150" t="s">
        <v>514</v>
      </c>
    </row>
    <row r="151" spans="2:5" ht="15">
      <c r="B151">
        <v>206</v>
      </c>
      <c r="C151" t="s">
        <v>463</v>
      </c>
      <c r="D151" s="38">
        <v>25.282781389999997</v>
      </c>
      <c r="E151" t="s">
        <v>514</v>
      </c>
    </row>
    <row r="152" spans="2:5" ht="15">
      <c r="B152">
        <v>207</v>
      </c>
      <c r="C152" t="s">
        <v>300</v>
      </c>
      <c r="D152" s="38">
        <v>32.774511309999994</v>
      </c>
      <c r="E152" t="s">
        <v>514</v>
      </c>
    </row>
    <row r="153" spans="2:5" ht="15">
      <c r="B153">
        <v>208</v>
      </c>
      <c r="C153" t="s">
        <v>381</v>
      </c>
      <c r="D153" s="38">
        <v>6.5735498</v>
      </c>
      <c r="E153" t="s">
        <v>514</v>
      </c>
    </row>
    <row r="154" spans="2:5" ht="15">
      <c r="B154">
        <v>210</v>
      </c>
      <c r="C154" t="s">
        <v>291</v>
      </c>
      <c r="D154" s="38">
        <v>92.46071641000002</v>
      </c>
      <c r="E154" t="s">
        <v>514</v>
      </c>
    </row>
    <row r="155" spans="2:5" ht="15">
      <c r="B155">
        <v>218</v>
      </c>
      <c r="C155" t="s">
        <v>464</v>
      </c>
      <c r="D155" s="38">
        <v>26.713781970000007</v>
      </c>
      <c r="E155" t="s">
        <v>514</v>
      </c>
    </row>
    <row r="156" spans="2:5" ht="15">
      <c r="B156">
        <v>219</v>
      </c>
      <c r="C156" t="s">
        <v>382</v>
      </c>
      <c r="D156" s="38">
        <v>36.16057148</v>
      </c>
      <c r="E156" t="s">
        <v>514</v>
      </c>
    </row>
    <row r="157" spans="2:5" ht="15">
      <c r="B157">
        <v>223</v>
      </c>
      <c r="C157" t="s">
        <v>383</v>
      </c>
      <c r="D157" s="38">
        <v>3.281899909999999</v>
      </c>
      <c r="E157" t="s">
        <v>514</v>
      </c>
    </row>
    <row r="158" spans="2:5" ht="15">
      <c r="B158">
        <v>225</v>
      </c>
      <c r="C158" t="s">
        <v>20</v>
      </c>
      <c r="D158" s="38">
        <v>0.86727273</v>
      </c>
      <c r="E158" t="s">
        <v>514</v>
      </c>
    </row>
    <row r="159" spans="2:5" ht="15">
      <c r="B159">
        <v>227</v>
      </c>
      <c r="C159" t="s">
        <v>21</v>
      </c>
      <c r="D159" s="38">
        <v>100.47845700999999</v>
      </c>
      <c r="E159" t="s">
        <v>514</v>
      </c>
    </row>
    <row r="160" spans="2:5" ht="15">
      <c r="B160">
        <v>228</v>
      </c>
      <c r="C160" t="s">
        <v>384</v>
      </c>
      <c r="D160" s="38">
        <v>17.463801939999996</v>
      </c>
      <c r="E160" t="s">
        <v>514</v>
      </c>
    </row>
    <row r="161" spans="2:5" ht="15">
      <c r="B161">
        <v>233</v>
      </c>
      <c r="C161" t="s">
        <v>385</v>
      </c>
      <c r="D161" s="38">
        <v>5.5747068</v>
      </c>
      <c r="E161" t="s">
        <v>514</v>
      </c>
    </row>
    <row r="162" spans="2:5" ht="15">
      <c r="B162">
        <v>236</v>
      </c>
      <c r="C162" t="s">
        <v>386</v>
      </c>
      <c r="D162" s="38">
        <v>78.11454898999999</v>
      </c>
      <c r="E162" t="s">
        <v>514</v>
      </c>
    </row>
    <row r="163" spans="2:5" ht="15">
      <c r="B163">
        <v>248</v>
      </c>
      <c r="C163" t="s">
        <v>387</v>
      </c>
      <c r="D163" s="38">
        <v>55.49129429</v>
      </c>
      <c r="E163" t="s">
        <v>514</v>
      </c>
    </row>
    <row r="164" spans="2:5" ht="15">
      <c r="B164">
        <v>250</v>
      </c>
      <c r="C164" t="s">
        <v>388</v>
      </c>
      <c r="D164" s="38">
        <v>37.267978100000015</v>
      </c>
      <c r="E164" t="s">
        <v>514</v>
      </c>
    </row>
    <row r="165" spans="2:5" ht="15">
      <c r="B165">
        <v>252</v>
      </c>
      <c r="C165" t="s">
        <v>465</v>
      </c>
      <c r="D165" s="38">
        <v>5.417315370000001</v>
      </c>
      <c r="E165" t="s">
        <v>515</v>
      </c>
    </row>
    <row r="166" spans="2:5" ht="15">
      <c r="B166">
        <v>62</v>
      </c>
      <c r="C166" t="s">
        <v>466</v>
      </c>
      <c r="D166" s="38">
        <v>386.6085365800001</v>
      </c>
      <c r="E166" t="s">
        <v>515</v>
      </c>
    </row>
    <row r="167" spans="2:5" ht="15">
      <c r="B167">
        <v>104</v>
      </c>
      <c r="C167" t="s">
        <v>295</v>
      </c>
      <c r="D167" s="38">
        <v>51.48709600999999</v>
      </c>
      <c r="E167" t="s">
        <v>515</v>
      </c>
    </row>
    <row r="168" spans="2:5" ht="15">
      <c r="B168">
        <v>128</v>
      </c>
      <c r="C168" t="s">
        <v>3</v>
      </c>
      <c r="D168" s="38">
        <v>21.87567606000001</v>
      </c>
      <c r="E168" t="s">
        <v>515</v>
      </c>
    </row>
    <row r="169" spans="2:5" ht="15">
      <c r="B169">
        <v>139</v>
      </c>
      <c r="C169" t="s">
        <v>4</v>
      </c>
      <c r="D169" s="38">
        <v>5.998091679999999</v>
      </c>
      <c r="E169" t="s">
        <v>515</v>
      </c>
    </row>
    <row r="170" spans="2:5" ht="15">
      <c r="B170">
        <v>140</v>
      </c>
      <c r="C170" t="s">
        <v>5</v>
      </c>
      <c r="D170" s="38">
        <v>9.18409892</v>
      </c>
      <c r="E170" t="s">
        <v>515</v>
      </c>
    </row>
    <row r="171" spans="2:5" ht="15">
      <c r="B171">
        <v>142</v>
      </c>
      <c r="C171" t="s">
        <v>296</v>
      </c>
      <c r="D171" s="38">
        <v>19.052595399999998</v>
      </c>
      <c r="E171" t="s">
        <v>515</v>
      </c>
    </row>
    <row r="172" spans="2:5" ht="15">
      <c r="B172">
        <v>146</v>
      </c>
      <c r="C172" t="s">
        <v>390</v>
      </c>
      <c r="D172" s="38">
        <v>1137.02560247</v>
      </c>
      <c r="E172" t="s">
        <v>515</v>
      </c>
    </row>
    <row r="173" spans="2:5" ht="15">
      <c r="B173">
        <v>151</v>
      </c>
      <c r="C173" t="s">
        <v>467</v>
      </c>
      <c r="D173" s="38">
        <v>12.665732830000003</v>
      </c>
      <c r="E173" t="s">
        <v>515</v>
      </c>
    </row>
    <row r="174" spans="2:5" ht="15">
      <c r="B174">
        <v>164</v>
      </c>
      <c r="C174" t="s">
        <v>298</v>
      </c>
      <c r="D174" s="38">
        <v>32.36770032</v>
      </c>
      <c r="E174" t="s">
        <v>515</v>
      </c>
    </row>
    <row r="175" spans="2:5" ht="15">
      <c r="B175">
        <v>185</v>
      </c>
      <c r="C175" t="s">
        <v>391</v>
      </c>
      <c r="D175" s="38">
        <v>5.600991519999999</v>
      </c>
      <c r="E175" t="s">
        <v>515</v>
      </c>
    </row>
    <row r="176" spans="2:5" ht="15">
      <c r="B176">
        <v>188</v>
      </c>
      <c r="C176" t="s">
        <v>7</v>
      </c>
      <c r="D176" s="38">
        <v>138.96876454999997</v>
      </c>
      <c r="E176" t="s">
        <v>515</v>
      </c>
    </row>
    <row r="177" spans="2:5" ht="15">
      <c r="B177">
        <v>190</v>
      </c>
      <c r="C177" t="s">
        <v>9</v>
      </c>
      <c r="D177" s="38">
        <v>32.7741721</v>
      </c>
      <c r="E177" t="s">
        <v>515</v>
      </c>
    </row>
    <row r="178" spans="2:5" ht="15">
      <c r="B178">
        <v>192</v>
      </c>
      <c r="C178" t="s">
        <v>10</v>
      </c>
      <c r="D178" s="38">
        <v>19.272488260000003</v>
      </c>
      <c r="E178" t="s">
        <v>515</v>
      </c>
    </row>
    <row r="179" spans="2:5" ht="15">
      <c r="B179">
        <v>194</v>
      </c>
      <c r="C179" t="s">
        <v>11</v>
      </c>
      <c r="D179" s="38">
        <v>31.33974577</v>
      </c>
      <c r="E179" t="s">
        <v>515</v>
      </c>
    </row>
    <row r="180" spans="2:5" ht="15">
      <c r="B180">
        <v>195</v>
      </c>
      <c r="C180" t="s">
        <v>304</v>
      </c>
      <c r="D180" s="38">
        <v>66.60634429</v>
      </c>
      <c r="E180" t="s">
        <v>515</v>
      </c>
    </row>
    <row r="181" spans="2:5" ht="15">
      <c r="B181">
        <v>198</v>
      </c>
      <c r="C181" t="s">
        <v>13</v>
      </c>
      <c r="D181" s="38">
        <v>18.494319689999998</v>
      </c>
      <c r="E181" t="s">
        <v>515</v>
      </c>
    </row>
    <row r="182" spans="2:5" ht="15">
      <c r="B182">
        <v>201</v>
      </c>
      <c r="C182" t="s">
        <v>299</v>
      </c>
      <c r="D182" s="38">
        <v>19.371303539999996</v>
      </c>
      <c r="E182" t="s">
        <v>515</v>
      </c>
    </row>
    <row r="183" spans="2:5" ht="15">
      <c r="B183">
        <v>202</v>
      </c>
      <c r="C183" t="s">
        <v>392</v>
      </c>
      <c r="D183" s="38">
        <v>85.93959338</v>
      </c>
      <c r="E183" t="s">
        <v>515</v>
      </c>
    </row>
    <row r="184" spans="2:5" ht="15">
      <c r="B184">
        <v>204</v>
      </c>
      <c r="C184" t="s">
        <v>15</v>
      </c>
      <c r="D184" s="38">
        <v>72.98673835999999</v>
      </c>
      <c r="E184" t="s">
        <v>515</v>
      </c>
    </row>
    <row r="185" spans="2:5" ht="15">
      <c r="B185">
        <v>209</v>
      </c>
      <c r="C185" t="s">
        <v>16</v>
      </c>
      <c r="D185" s="38">
        <v>32.12152808000001</v>
      </c>
      <c r="E185" t="s">
        <v>515</v>
      </c>
    </row>
    <row r="186" spans="2:5" ht="15">
      <c r="B186">
        <v>211</v>
      </c>
      <c r="C186" t="s">
        <v>393</v>
      </c>
      <c r="D186" s="38">
        <v>120.30239871</v>
      </c>
      <c r="E186" t="s">
        <v>515</v>
      </c>
    </row>
    <row r="187" spans="2:5" ht="15">
      <c r="B187">
        <v>212</v>
      </c>
      <c r="C187" t="s">
        <v>17</v>
      </c>
      <c r="D187" s="38">
        <v>25.694101930000002</v>
      </c>
      <c r="E187" t="s">
        <v>515</v>
      </c>
    </row>
    <row r="188" spans="2:5" ht="15">
      <c r="B188">
        <v>213</v>
      </c>
      <c r="C188" t="s">
        <v>18</v>
      </c>
      <c r="D188" s="38">
        <v>21.10295342</v>
      </c>
      <c r="E188" t="s">
        <v>515</v>
      </c>
    </row>
    <row r="189" spans="2:5" ht="15">
      <c r="B189">
        <v>214</v>
      </c>
      <c r="C189" t="s">
        <v>394</v>
      </c>
      <c r="D189" s="38">
        <v>65.73723253999998</v>
      </c>
      <c r="E189" t="s">
        <v>515</v>
      </c>
    </row>
    <row r="190" spans="2:5" ht="15">
      <c r="B190">
        <v>215</v>
      </c>
      <c r="C190" t="s">
        <v>19</v>
      </c>
      <c r="D190" s="38">
        <v>29.209380759999988</v>
      </c>
      <c r="E190" t="s">
        <v>515</v>
      </c>
    </row>
    <row r="191" spans="2:5" ht="15">
      <c r="B191">
        <v>216</v>
      </c>
      <c r="C191" t="s">
        <v>395</v>
      </c>
      <c r="D191" s="38">
        <v>13.013479890000001</v>
      </c>
      <c r="E191" t="s">
        <v>515</v>
      </c>
    </row>
    <row r="192" spans="2:5" ht="15">
      <c r="B192">
        <v>217</v>
      </c>
      <c r="C192" t="s">
        <v>505</v>
      </c>
      <c r="D192" s="38">
        <v>158.6447187</v>
      </c>
      <c r="E192" t="s">
        <v>515</v>
      </c>
    </row>
    <row r="193" spans="2:5" ht="15">
      <c r="B193">
        <v>222</v>
      </c>
      <c r="C193" t="s">
        <v>468</v>
      </c>
      <c r="D193" s="38">
        <v>945.1322238400002</v>
      </c>
      <c r="E193" t="s">
        <v>515</v>
      </c>
    </row>
    <row r="194" spans="2:5" ht="15">
      <c r="B194">
        <v>229</v>
      </c>
      <c r="C194" t="s">
        <v>360</v>
      </c>
      <c r="D194" s="38">
        <v>103.865831</v>
      </c>
      <c r="E194" t="s">
        <v>515</v>
      </c>
    </row>
    <row r="195" spans="2:5" ht="15">
      <c r="B195">
        <v>231</v>
      </c>
      <c r="C195" t="s">
        <v>22</v>
      </c>
      <c r="D195" s="38">
        <v>4.1723382099999995</v>
      </c>
      <c r="E195" t="s">
        <v>515</v>
      </c>
    </row>
    <row r="196" spans="2:5" ht="15">
      <c r="B196">
        <v>242</v>
      </c>
      <c r="C196" t="s">
        <v>396</v>
      </c>
      <c r="D196" s="38">
        <v>10.41200102</v>
      </c>
      <c r="E196" t="s">
        <v>515</v>
      </c>
    </row>
    <row r="197" spans="2:5" ht="15">
      <c r="B197">
        <v>243</v>
      </c>
      <c r="C197" t="s">
        <v>301</v>
      </c>
      <c r="D197" s="38">
        <v>7.620945020000001</v>
      </c>
      <c r="E197" t="s">
        <v>515</v>
      </c>
    </row>
    <row r="198" spans="2:5" ht="15">
      <c r="B198">
        <v>244</v>
      </c>
      <c r="C198" t="s">
        <v>397</v>
      </c>
      <c r="D198" s="38">
        <v>21.608085620000004</v>
      </c>
      <c r="E198" t="s">
        <v>515</v>
      </c>
    </row>
    <row r="199" spans="2:5" ht="15">
      <c r="B199">
        <v>245</v>
      </c>
      <c r="C199" t="s">
        <v>469</v>
      </c>
      <c r="D199" s="38">
        <v>26.889170210000007</v>
      </c>
      <c r="E199" t="s">
        <v>515</v>
      </c>
    </row>
    <row r="200" spans="2:5" ht="15">
      <c r="B200">
        <v>247</v>
      </c>
      <c r="C200" t="s">
        <v>23</v>
      </c>
      <c r="D200" s="38">
        <v>12.330767530000003</v>
      </c>
      <c r="E200" t="s">
        <v>515</v>
      </c>
    </row>
    <row r="201" spans="2:5" ht="15">
      <c r="B201">
        <v>249</v>
      </c>
      <c r="C201" t="s">
        <v>506</v>
      </c>
      <c r="D201" s="38">
        <v>0.56910347</v>
      </c>
      <c r="E201" t="s">
        <v>515</v>
      </c>
    </row>
    <row r="202" spans="2:5" ht="15">
      <c r="B202">
        <v>251</v>
      </c>
      <c r="C202" t="s">
        <v>24</v>
      </c>
      <c r="D202" s="38">
        <v>5.957089959999999</v>
      </c>
      <c r="E202" t="s">
        <v>515</v>
      </c>
    </row>
    <row r="203" spans="2:5" ht="15">
      <c r="B203">
        <v>253</v>
      </c>
      <c r="C203" t="s">
        <v>25</v>
      </c>
      <c r="D203" s="38">
        <v>4.57405241</v>
      </c>
      <c r="E203" t="s">
        <v>515</v>
      </c>
    </row>
    <row r="204" spans="2:5" ht="15">
      <c r="B204">
        <v>259</v>
      </c>
      <c r="C204" t="s">
        <v>507</v>
      </c>
      <c r="D204" s="38">
        <v>1.07651734</v>
      </c>
      <c r="E204" t="s">
        <v>515</v>
      </c>
    </row>
    <row r="205" spans="2:5" ht="15">
      <c r="B205">
        <v>260</v>
      </c>
      <c r="C205" t="s">
        <v>470</v>
      </c>
      <c r="D205" s="38">
        <v>0.59565</v>
      </c>
      <c r="E205" t="s">
        <v>515</v>
      </c>
    </row>
    <row r="206" spans="2:5" ht="15">
      <c r="B206">
        <v>262</v>
      </c>
      <c r="C206" t="s">
        <v>398</v>
      </c>
      <c r="D206" s="38">
        <v>19.207688819999998</v>
      </c>
      <c r="E206" t="s">
        <v>515</v>
      </c>
    </row>
    <row r="207" spans="2:5" ht="15">
      <c r="B207">
        <v>274</v>
      </c>
      <c r="C207" t="s">
        <v>26</v>
      </c>
      <c r="D207" s="38">
        <v>1.2982458700000001</v>
      </c>
      <c r="E207" t="s">
        <v>515</v>
      </c>
    </row>
    <row r="208" spans="2:5" ht="15">
      <c r="B208">
        <v>294</v>
      </c>
      <c r="C208" t="s">
        <v>471</v>
      </c>
      <c r="D208" s="38">
        <v>3.3644824399999997</v>
      </c>
      <c r="E208" t="s">
        <v>515</v>
      </c>
    </row>
    <row r="209" spans="3:4" ht="15">
      <c r="C209" s="37"/>
      <c r="D209" s="36"/>
    </row>
  </sheetData>
  <sheetProtection/>
  <printOptions/>
  <pageMargins left="0.7" right="0.39" top="0.33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FEDERAL DE ELECTRICIDAD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MEJIA PONCE</dc:creator>
  <cp:keywords/>
  <dc:description/>
  <cp:lastModifiedBy>sirenia_antolin</cp:lastModifiedBy>
  <cp:lastPrinted>2014-04-14T19:12:24Z</cp:lastPrinted>
  <dcterms:created xsi:type="dcterms:W3CDTF">2011-02-25T20:16:53Z</dcterms:created>
  <dcterms:modified xsi:type="dcterms:W3CDTF">2014-04-28T23:45:20Z</dcterms:modified>
  <cp:category/>
  <cp:version/>
  <cp:contentType/>
  <cp:contentStatus/>
</cp:coreProperties>
</file>